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G:\共有ドライブ\005 生徒指導部\"/>
    </mc:Choice>
  </mc:AlternateContent>
  <xr:revisionPtr revIDLastSave="0" documentId="13_ncr:1_{6B642C49-88C7-4801-B950-9A8421AD5769}" xr6:coauthVersionLast="47" xr6:coauthVersionMax="47" xr10:uidLastSave="{00000000-0000-0000-0000-000000000000}"/>
  <bookViews>
    <workbookView xWindow="-120" yWindow="-120" windowWidth="20730" windowHeight="11040" activeTab="1" xr2:uid="{00000000-000D-0000-FFFF-FFFF00000000}"/>
  </bookViews>
  <sheets>
    <sheet name="出品入力前にお読みください" sheetId="1" r:id="rId1"/>
    <sheet name="学校番号" sheetId="2" r:id="rId2"/>
    <sheet name="出品作品一覧" sheetId="4" r:id="rId3"/>
    <sheet name="作品添付票（旧）" sheetId="5" state="hidden" r:id="rId4"/>
    <sheet name="作品添付票" sheetId="13" r:id="rId5"/>
    <sheet name="パネル展示" sheetId="7" r:id="rId6"/>
    <sheet name="全道大会出品票" sheetId="9" r:id="rId7"/>
    <sheet name="全道大会出品票 (空)" sheetId="11" r:id="rId8"/>
    <sheet name="作品添付票(手書旧)" sheetId="6" state="hidden" r:id="rId9"/>
    <sheet name="作品添付票（手書）" sheetId="14" r:id="rId10"/>
    <sheet name="パネル展示(手書)" sheetId="8" r:id="rId11"/>
    <sheet name="こちらは入力不可" sheetId="10" r:id="rId12"/>
  </sheets>
  <definedNames>
    <definedName name="_xlnm.Print_Area" localSheetId="5">パネル展示!$E$8:$I$24</definedName>
    <definedName name="_xlnm.Print_Area" localSheetId="10">'パネル展示(手書)'!$E$8:$I$24</definedName>
    <definedName name="_xlnm.Print_Area" localSheetId="4">作品添付票!$E$7:$AB$24</definedName>
    <definedName name="_xlnm.Print_Area" localSheetId="3">'作品添付票（旧）'!$E$7:$AB$24</definedName>
    <definedName name="_xlnm.Print_Area" localSheetId="9">'作品添付票（手書）'!$E$7:$AB$24</definedName>
    <definedName name="_xlnm.Print_Area" localSheetId="8">'作品添付票(手書旧)'!$E$7:$AB$24</definedName>
    <definedName name="_xlnm.Print_Area" localSheetId="2">出品作品一覧!$A$1:$N$256</definedName>
    <definedName name="_xlnm.Print_Area" localSheetId="6">全道大会出品票!$B$5:$M$23</definedName>
    <definedName name="_xlnm.Print_Area" localSheetId="7">'全道大会出品票 (空)'!$B$6:$M$23</definedName>
    <definedName name="_xlnm.Print_Titles" localSheetId="5">パネル展示!$E:$E,パネル展示!$8:$8</definedName>
    <definedName name="_xlnm.Print_Titles" localSheetId="10">'パネル展示(手書)'!$E:$E,'パネル展示(手書)'!$8:$8</definedName>
    <definedName name="_xlnm.Print_Titles" localSheetId="6">全道大会出品票!$A:$A,全道大会出品票!$5:$5</definedName>
    <definedName name="_xlnm.Print_Titles" localSheetId="7">'全道大会出品票 (空)'!$A:$A,'全道大会出品票 (空)'!$5:$5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4" l="1"/>
  <c r="C3" i="14" l="1"/>
  <c r="N12" i="13"/>
  <c r="N9" i="13"/>
  <c r="H14" i="13"/>
  <c r="H10" i="13"/>
  <c r="G10" i="13"/>
  <c r="C4" i="14" l="1"/>
  <c r="B4" i="13"/>
  <c r="N17" i="13" l="1"/>
  <c r="N20" i="13"/>
  <c r="G18" i="13"/>
  <c r="H22" i="13"/>
  <c r="H18" i="13"/>
  <c r="C3" i="13"/>
  <c r="J6" i="9"/>
  <c r="D19" i="9"/>
  <c r="D13" i="9"/>
  <c r="D7" i="9"/>
  <c r="J19" i="9"/>
  <c r="J13" i="9"/>
  <c r="J7" i="9"/>
  <c r="Z12" i="13" l="1"/>
  <c r="S10" i="13"/>
  <c r="T14" i="13"/>
  <c r="Z9" i="13"/>
  <c r="T10" i="13"/>
  <c r="C4" i="13"/>
  <c r="H20" i="9"/>
  <c r="H14" i="9"/>
  <c r="H8" i="9"/>
  <c r="B20" i="9"/>
  <c r="B14" i="9"/>
  <c r="B8" i="9"/>
  <c r="T22" i="13" l="1"/>
  <c r="Z17" i="13"/>
  <c r="Z20" i="13"/>
  <c r="T18" i="13"/>
  <c r="S18" i="13"/>
  <c r="D10" i="4"/>
  <c r="C10" i="4"/>
  <c r="V22" i="9" l="1"/>
  <c r="V21" i="9"/>
  <c r="X20" i="9"/>
  <c r="T20" i="9"/>
  <c r="V19" i="9"/>
  <c r="V18" i="9"/>
  <c r="V16" i="9"/>
  <c r="V15" i="9"/>
  <c r="X14" i="9"/>
  <c r="T14" i="9"/>
  <c r="V13" i="9"/>
  <c r="V12" i="9"/>
  <c r="V10" i="9"/>
  <c r="V9" i="9"/>
  <c r="X8" i="9"/>
  <c r="T8" i="9"/>
  <c r="V7" i="9"/>
  <c r="V6" i="9"/>
  <c r="P22" i="9"/>
  <c r="P21" i="9"/>
  <c r="R20" i="9"/>
  <c r="N20" i="9"/>
  <c r="P19" i="9"/>
  <c r="P18" i="9"/>
  <c r="P16" i="9"/>
  <c r="P15" i="9"/>
  <c r="R14" i="9"/>
  <c r="N14" i="9"/>
  <c r="P13" i="9"/>
  <c r="P12" i="9"/>
  <c r="P10" i="9"/>
  <c r="P9" i="9"/>
  <c r="R8" i="9"/>
  <c r="N8" i="9"/>
  <c r="P7" i="9"/>
  <c r="P6" i="9"/>
  <c r="D12" i="9"/>
  <c r="F14" i="9"/>
  <c r="D15" i="9"/>
  <c r="D16" i="9"/>
  <c r="H9" i="7" l="1"/>
  <c r="G11" i="7" s="1"/>
  <c r="J54" i="4"/>
  <c r="J55" i="4"/>
  <c r="J61" i="4"/>
  <c r="J62" i="4"/>
  <c r="J65" i="4"/>
  <c r="J66" i="4"/>
  <c r="J70" i="4"/>
  <c r="J71"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C9" i="4"/>
  <c r="D11" i="4" s="1"/>
  <c r="C3" i="4"/>
  <c r="D81" i="2"/>
  <c r="D79" i="2"/>
  <c r="T3" i="11"/>
  <c r="H3" i="11"/>
  <c r="T2" i="11"/>
  <c r="N2" i="11"/>
  <c r="H2" i="11"/>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4" i="2"/>
  <c r="I139" i="10"/>
  <c r="I93" i="10"/>
  <c r="I47" i="10"/>
  <c r="I1" i="10"/>
  <c r="B143" i="10"/>
  <c r="C143" i="10"/>
  <c r="D143" i="10"/>
  <c r="E143" i="10"/>
  <c r="F143" i="10"/>
  <c r="H143" i="10"/>
  <c r="I143" i="10"/>
  <c r="J143" i="10"/>
  <c r="K143" i="10"/>
  <c r="L143" i="10"/>
  <c r="B144" i="10"/>
  <c r="C144" i="10"/>
  <c r="D144" i="10"/>
  <c r="E144" i="10"/>
  <c r="F144" i="10"/>
  <c r="H144" i="10"/>
  <c r="I144" i="10"/>
  <c r="J144" i="10"/>
  <c r="K144" i="10"/>
  <c r="L144" i="10"/>
  <c r="B145" i="10"/>
  <c r="C145" i="10"/>
  <c r="D145" i="10"/>
  <c r="E145" i="10"/>
  <c r="F145" i="10"/>
  <c r="H145" i="10"/>
  <c r="I145" i="10"/>
  <c r="J145" i="10"/>
  <c r="K145" i="10"/>
  <c r="L145" i="10"/>
  <c r="B146" i="10"/>
  <c r="C146" i="10"/>
  <c r="D146" i="10"/>
  <c r="E146" i="10"/>
  <c r="F146" i="10"/>
  <c r="H146" i="10"/>
  <c r="I146" i="10"/>
  <c r="J146" i="10"/>
  <c r="K146" i="10"/>
  <c r="L146" i="10"/>
  <c r="B147" i="10"/>
  <c r="C147" i="10"/>
  <c r="D147" i="10"/>
  <c r="E147" i="10"/>
  <c r="F147" i="10"/>
  <c r="H147" i="10"/>
  <c r="I147" i="10"/>
  <c r="J147" i="10"/>
  <c r="K147" i="10"/>
  <c r="L147" i="10"/>
  <c r="B148" i="10"/>
  <c r="C148" i="10"/>
  <c r="D148" i="10"/>
  <c r="E148" i="10"/>
  <c r="F148" i="10"/>
  <c r="H148" i="10"/>
  <c r="I148" i="10"/>
  <c r="J148" i="10"/>
  <c r="K148" i="10"/>
  <c r="L148" i="10"/>
  <c r="B149" i="10"/>
  <c r="C149" i="10"/>
  <c r="D149" i="10"/>
  <c r="E149" i="10"/>
  <c r="F149" i="10"/>
  <c r="H149" i="10"/>
  <c r="I149" i="10"/>
  <c r="J149" i="10"/>
  <c r="K149" i="10"/>
  <c r="L149" i="10"/>
  <c r="B150" i="10"/>
  <c r="C150" i="10"/>
  <c r="D150" i="10"/>
  <c r="E150" i="10"/>
  <c r="F150" i="10"/>
  <c r="H150" i="10"/>
  <c r="I150" i="10"/>
  <c r="J150" i="10"/>
  <c r="K150" i="10"/>
  <c r="L150" i="10"/>
  <c r="B151" i="10"/>
  <c r="C151" i="10"/>
  <c r="D151" i="10"/>
  <c r="E151" i="10"/>
  <c r="F151" i="10"/>
  <c r="H151" i="10"/>
  <c r="I151" i="10"/>
  <c r="J151" i="10"/>
  <c r="K151" i="10"/>
  <c r="L151" i="10"/>
  <c r="B152" i="10"/>
  <c r="C152" i="10"/>
  <c r="D152" i="10"/>
  <c r="E152" i="10"/>
  <c r="F152" i="10"/>
  <c r="H152" i="10"/>
  <c r="I152" i="10"/>
  <c r="J152" i="10"/>
  <c r="K152" i="10"/>
  <c r="L152" i="10"/>
  <c r="B153" i="10"/>
  <c r="C153" i="10"/>
  <c r="D153" i="10"/>
  <c r="E153" i="10"/>
  <c r="F153" i="10"/>
  <c r="H153" i="10"/>
  <c r="I153" i="10"/>
  <c r="J153" i="10"/>
  <c r="K153" i="10"/>
  <c r="L153" i="10"/>
  <c r="B154" i="10"/>
  <c r="C154" i="10"/>
  <c r="D154" i="10"/>
  <c r="E154" i="10"/>
  <c r="F154" i="10"/>
  <c r="H154" i="10"/>
  <c r="I154" i="10"/>
  <c r="J154" i="10"/>
  <c r="K154" i="10"/>
  <c r="L154" i="10"/>
  <c r="B155" i="10"/>
  <c r="C155" i="10"/>
  <c r="D155" i="10"/>
  <c r="E155" i="10"/>
  <c r="F155" i="10"/>
  <c r="H155" i="10"/>
  <c r="I155" i="10"/>
  <c r="J155" i="10"/>
  <c r="K155" i="10"/>
  <c r="L155" i="10"/>
  <c r="B156" i="10"/>
  <c r="C156" i="10"/>
  <c r="D156" i="10"/>
  <c r="E156" i="10"/>
  <c r="F156" i="10"/>
  <c r="H156" i="10"/>
  <c r="I156" i="10"/>
  <c r="J156" i="10"/>
  <c r="K156" i="10"/>
  <c r="L156" i="10"/>
  <c r="B157" i="10"/>
  <c r="C157" i="10"/>
  <c r="D157" i="10"/>
  <c r="E157" i="10"/>
  <c r="F157" i="10"/>
  <c r="H157" i="10"/>
  <c r="I157" i="10"/>
  <c r="J157" i="10"/>
  <c r="K157" i="10"/>
  <c r="L157" i="10"/>
  <c r="B158" i="10"/>
  <c r="C158" i="10"/>
  <c r="D158" i="10"/>
  <c r="E158" i="10"/>
  <c r="F158" i="10"/>
  <c r="H158" i="10"/>
  <c r="I158" i="10"/>
  <c r="J158" i="10"/>
  <c r="K158" i="10"/>
  <c r="L158" i="10"/>
  <c r="B159" i="10"/>
  <c r="C159" i="10"/>
  <c r="D159" i="10"/>
  <c r="E159" i="10"/>
  <c r="F159" i="10"/>
  <c r="H159" i="10"/>
  <c r="I159" i="10"/>
  <c r="J159" i="10"/>
  <c r="K159" i="10"/>
  <c r="L159" i="10"/>
  <c r="B160" i="10"/>
  <c r="C160" i="10"/>
  <c r="D160" i="10"/>
  <c r="E160" i="10"/>
  <c r="F160" i="10"/>
  <c r="H160" i="10"/>
  <c r="I160" i="10"/>
  <c r="J160" i="10"/>
  <c r="K160" i="10"/>
  <c r="L160" i="10"/>
  <c r="B161" i="10"/>
  <c r="C161" i="10"/>
  <c r="D161" i="10"/>
  <c r="E161" i="10"/>
  <c r="F161" i="10"/>
  <c r="H161" i="10"/>
  <c r="I161" i="10"/>
  <c r="J161" i="10"/>
  <c r="K161" i="10"/>
  <c r="L161" i="10"/>
  <c r="B162" i="10"/>
  <c r="C162" i="10"/>
  <c r="D162" i="10"/>
  <c r="E162" i="10"/>
  <c r="F162" i="10"/>
  <c r="H162" i="10"/>
  <c r="I162" i="10"/>
  <c r="J162" i="10"/>
  <c r="K162" i="10"/>
  <c r="L162" i="10"/>
  <c r="B163" i="10"/>
  <c r="C163" i="10"/>
  <c r="D163" i="10"/>
  <c r="E163" i="10"/>
  <c r="F163" i="10"/>
  <c r="H163" i="10"/>
  <c r="I163" i="10"/>
  <c r="J163" i="10"/>
  <c r="K163" i="10"/>
  <c r="L163" i="10"/>
  <c r="B164" i="10"/>
  <c r="C164" i="10"/>
  <c r="D164" i="10"/>
  <c r="E164" i="10"/>
  <c r="F164" i="10"/>
  <c r="H164" i="10"/>
  <c r="I164" i="10"/>
  <c r="J164" i="10"/>
  <c r="K164" i="10"/>
  <c r="L164" i="10"/>
  <c r="B165" i="10"/>
  <c r="C165" i="10"/>
  <c r="D165" i="10"/>
  <c r="E165" i="10"/>
  <c r="F165" i="10"/>
  <c r="H165" i="10"/>
  <c r="I165" i="10"/>
  <c r="J165" i="10"/>
  <c r="K165" i="10"/>
  <c r="L165" i="10"/>
  <c r="B166" i="10"/>
  <c r="C166" i="10"/>
  <c r="D166" i="10"/>
  <c r="E166" i="10"/>
  <c r="F166" i="10"/>
  <c r="H166" i="10"/>
  <c r="I166" i="10"/>
  <c r="J166" i="10"/>
  <c r="K166" i="10"/>
  <c r="L166" i="10"/>
  <c r="B167" i="10"/>
  <c r="C167" i="10"/>
  <c r="D167" i="10"/>
  <c r="E167" i="10"/>
  <c r="F167" i="10"/>
  <c r="H167" i="10"/>
  <c r="I167" i="10"/>
  <c r="J167" i="10"/>
  <c r="K167" i="10"/>
  <c r="L167" i="10"/>
  <c r="B168" i="10"/>
  <c r="C168" i="10"/>
  <c r="D168" i="10"/>
  <c r="E168" i="10"/>
  <c r="F168" i="10"/>
  <c r="H168" i="10"/>
  <c r="I168" i="10"/>
  <c r="J168" i="10"/>
  <c r="K168" i="10"/>
  <c r="L168" i="10"/>
  <c r="B169" i="10"/>
  <c r="C169" i="10"/>
  <c r="D169" i="10"/>
  <c r="E169" i="10"/>
  <c r="F169" i="10"/>
  <c r="H169" i="10"/>
  <c r="I169" i="10"/>
  <c r="J169" i="10"/>
  <c r="K169" i="10"/>
  <c r="L169" i="10"/>
  <c r="B170" i="10"/>
  <c r="C170" i="10"/>
  <c r="D170" i="10"/>
  <c r="E170" i="10"/>
  <c r="F170" i="10"/>
  <c r="H170" i="10"/>
  <c r="I170" i="10"/>
  <c r="J170" i="10"/>
  <c r="K170" i="10"/>
  <c r="L170" i="10"/>
  <c r="B171" i="10"/>
  <c r="C171" i="10"/>
  <c r="D171" i="10"/>
  <c r="E171" i="10"/>
  <c r="F171" i="10"/>
  <c r="H171" i="10"/>
  <c r="I171" i="10"/>
  <c r="J171" i="10"/>
  <c r="K171" i="10"/>
  <c r="L171" i="10"/>
  <c r="B172" i="10"/>
  <c r="C172" i="10"/>
  <c r="D172" i="10"/>
  <c r="E172" i="10"/>
  <c r="F172" i="10"/>
  <c r="H172" i="10"/>
  <c r="I172" i="10"/>
  <c r="J172" i="10"/>
  <c r="K172" i="10"/>
  <c r="L172" i="10"/>
  <c r="C173" i="10"/>
  <c r="I173" i="10"/>
  <c r="C174" i="10"/>
  <c r="I174" i="10"/>
  <c r="C175" i="10"/>
  <c r="A177" i="10"/>
  <c r="A131" i="10"/>
  <c r="C129" i="10"/>
  <c r="I128" i="10"/>
  <c r="C128" i="10"/>
  <c r="I127" i="10"/>
  <c r="C127" i="10"/>
  <c r="L126" i="10"/>
  <c r="K126" i="10"/>
  <c r="J126" i="10"/>
  <c r="I126" i="10"/>
  <c r="H126" i="10"/>
  <c r="F126" i="10"/>
  <c r="E126" i="10"/>
  <c r="D126" i="10"/>
  <c r="C126" i="10"/>
  <c r="B126" i="10"/>
  <c r="L125" i="10"/>
  <c r="K125" i="10"/>
  <c r="J125" i="10"/>
  <c r="I125" i="10"/>
  <c r="H125" i="10"/>
  <c r="F125" i="10"/>
  <c r="E125" i="10"/>
  <c r="D125" i="10"/>
  <c r="C125" i="10"/>
  <c r="B125" i="10"/>
  <c r="L124" i="10"/>
  <c r="K124" i="10"/>
  <c r="J124" i="10"/>
  <c r="I124" i="10"/>
  <c r="H124" i="10"/>
  <c r="F124" i="10"/>
  <c r="E124" i="10"/>
  <c r="D124" i="10"/>
  <c r="C124" i="10"/>
  <c r="B124" i="10"/>
  <c r="L123" i="10"/>
  <c r="K123" i="10"/>
  <c r="J123" i="10"/>
  <c r="I123" i="10"/>
  <c r="H123" i="10"/>
  <c r="F123" i="10"/>
  <c r="E123" i="10"/>
  <c r="D123" i="10"/>
  <c r="C123" i="10"/>
  <c r="B123" i="10"/>
  <c r="L122" i="10"/>
  <c r="K122" i="10"/>
  <c r="J122" i="10"/>
  <c r="I122" i="10"/>
  <c r="H122" i="10"/>
  <c r="F122" i="10"/>
  <c r="E122" i="10"/>
  <c r="D122" i="10"/>
  <c r="C122" i="10"/>
  <c r="B122" i="10"/>
  <c r="L121" i="10"/>
  <c r="K121" i="10"/>
  <c r="J121" i="10"/>
  <c r="I121" i="10"/>
  <c r="H121" i="10"/>
  <c r="F121" i="10"/>
  <c r="E121" i="10"/>
  <c r="D121" i="10"/>
  <c r="C121" i="10"/>
  <c r="B121" i="10"/>
  <c r="L120" i="10"/>
  <c r="K120" i="10"/>
  <c r="J120" i="10"/>
  <c r="I120" i="10"/>
  <c r="H120" i="10"/>
  <c r="F120" i="10"/>
  <c r="E120" i="10"/>
  <c r="D120" i="10"/>
  <c r="C120" i="10"/>
  <c r="B120" i="10"/>
  <c r="L119" i="10"/>
  <c r="K119" i="10"/>
  <c r="J119" i="10"/>
  <c r="I119" i="10"/>
  <c r="H119" i="10"/>
  <c r="F119" i="10"/>
  <c r="E119" i="10"/>
  <c r="D119" i="10"/>
  <c r="C119" i="10"/>
  <c r="B119" i="10"/>
  <c r="L118" i="10"/>
  <c r="K118" i="10"/>
  <c r="J118" i="10"/>
  <c r="I118" i="10"/>
  <c r="H118" i="10"/>
  <c r="F118" i="10"/>
  <c r="E118" i="10"/>
  <c r="D118" i="10"/>
  <c r="C118" i="10"/>
  <c r="B118" i="10"/>
  <c r="L117" i="10"/>
  <c r="K117" i="10"/>
  <c r="J117" i="10"/>
  <c r="I117" i="10"/>
  <c r="H117" i="10"/>
  <c r="F117" i="10"/>
  <c r="E117" i="10"/>
  <c r="D117" i="10"/>
  <c r="C117" i="10"/>
  <c r="B117" i="10"/>
  <c r="L116" i="10"/>
  <c r="K116" i="10"/>
  <c r="J116" i="10"/>
  <c r="I116" i="10"/>
  <c r="H116" i="10"/>
  <c r="F116" i="10"/>
  <c r="E116" i="10"/>
  <c r="D116" i="10"/>
  <c r="C116" i="10"/>
  <c r="B116" i="10"/>
  <c r="L115" i="10"/>
  <c r="K115" i="10"/>
  <c r="J115" i="10"/>
  <c r="I115" i="10"/>
  <c r="H115" i="10"/>
  <c r="F115" i="10"/>
  <c r="E115" i="10"/>
  <c r="D115" i="10"/>
  <c r="C115" i="10"/>
  <c r="B115" i="10"/>
  <c r="L114" i="10"/>
  <c r="K114" i="10"/>
  <c r="J114" i="10"/>
  <c r="I114" i="10"/>
  <c r="H114" i="10"/>
  <c r="F114" i="10"/>
  <c r="E114" i="10"/>
  <c r="D114" i="10"/>
  <c r="C114" i="10"/>
  <c r="B114" i="10"/>
  <c r="L113" i="10"/>
  <c r="K113" i="10"/>
  <c r="J113" i="10"/>
  <c r="I113" i="10"/>
  <c r="H113" i="10"/>
  <c r="F113" i="10"/>
  <c r="E113" i="10"/>
  <c r="D113" i="10"/>
  <c r="C113" i="10"/>
  <c r="B113" i="10"/>
  <c r="L112" i="10"/>
  <c r="K112" i="10"/>
  <c r="J112" i="10"/>
  <c r="I112" i="10"/>
  <c r="H112" i="10"/>
  <c r="F112" i="10"/>
  <c r="E112" i="10"/>
  <c r="D112" i="10"/>
  <c r="C112" i="10"/>
  <c r="B112" i="10"/>
  <c r="L111" i="10"/>
  <c r="K111" i="10"/>
  <c r="J111" i="10"/>
  <c r="I111" i="10"/>
  <c r="H111" i="10"/>
  <c r="F111" i="10"/>
  <c r="E111" i="10"/>
  <c r="D111" i="10"/>
  <c r="C111" i="10"/>
  <c r="B111" i="10"/>
  <c r="L110" i="10"/>
  <c r="K110" i="10"/>
  <c r="J110" i="10"/>
  <c r="I110" i="10"/>
  <c r="H110" i="10"/>
  <c r="F110" i="10"/>
  <c r="E110" i="10"/>
  <c r="D110" i="10"/>
  <c r="C110" i="10"/>
  <c r="B110" i="10"/>
  <c r="L109" i="10"/>
  <c r="K109" i="10"/>
  <c r="J109" i="10"/>
  <c r="I109" i="10"/>
  <c r="H109" i="10"/>
  <c r="F109" i="10"/>
  <c r="E109" i="10"/>
  <c r="D109" i="10"/>
  <c r="C109" i="10"/>
  <c r="B109" i="10"/>
  <c r="L108" i="10"/>
  <c r="K108" i="10"/>
  <c r="J108" i="10"/>
  <c r="I108" i="10"/>
  <c r="H108" i="10"/>
  <c r="F108" i="10"/>
  <c r="E108" i="10"/>
  <c r="D108" i="10"/>
  <c r="C108" i="10"/>
  <c r="B108" i="10"/>
  <c r="L107" i="10"/>
  <c r="K107" i="10"/>
  <c r="J107" i="10"/>
  <c r="I107" i="10"/>
  <c r="H107" i="10"/>
  <c r="F107" i="10"/>
  <c r="E107" i="10"/>
  <c r="D107" i="10"/>
  <c r="C107" i="10"/>
  <c r="B107" i="10"/>
  <c r="L106" i="10"/>
  <c r="K106" i="10"/>
  <c r="J106" i="10"/>
  <c r="I106" i="10"/>
  <c r="H106" i="10"/>
  <c r="F106" i="10"/>
  <c r="E106" i="10"/>
  <c r="D106" i="10"/>
  <c r="C106" i="10"/>
  <c r="B106" i="10"/>
  <c r="L105" i="10"/>
  <c r="K105" i="10"/>
  <c r="J105" i="10"/>
  <c r="I105" i="10"/>
  <c r="H105" i="10"/>
  <c r="F105" i="10"/>
  <c r="E105" i="10"/>
  <c r="D105" i="10"/>
  <c r="C105" i="10"/>
  <c r="B105" i="10"/>
  <c r="L104" i="10"/>
  <c r="K104" i="10"/>
  <c r="J104" i="10"/>
  <c r="I104" i="10"/>
  <c r="H104" i="10"/>
  <c r="F104" i="10"/>
  <c r="E104" i="10"/>
  <c r="D104" i="10"/>
  <c r="C104" i="10"/>
  <c r="B104" i="10"/>
  <c r="L103" i="10"/>
  <c r="K103" i="10"/>
  <c r="J103" i="10"/>
  <c r="I103" i="10"/>
  <c r="H103" i="10"/>
  <c r="F103" i="10"/>
  <c r="E103" i="10"/>
  <c r="D103" i="10"/>
  <c r="C103" i="10"/>
  <c r="B103" i="10"/>
  <c r="L102" i="10"/>
  <c r="K102" i="10"/>
  <c r="J102" i="10"/>
  <c r="I102" i="10"/>
  <c r="H102" i="10"/>
  <c r="F102" i="10"/>
  <c r="E102" i="10"/>
  <c r="D102" i="10"/>
  <c r="C102" i="10"/>
  <c r="B102" i="10"/>
  <c r="L101" i="10"/>
  <c r="K101" i="10"/>
  <c r="J101" i="10"/>
  <c r="I101" i="10"/>
  <c r="H101" i="10"/>
  <c r="F101" i="10"/>
  <c r="E101" i="10"/>
  <c r="D101" i="10"/>
  <c r="C101" i="10"/>
  <c r="B101" i="10"/>
  <c r="L100" i="10"/>
  <c r="K100" i="10"/>
  <c r="J100" i="10"/>
  <c r="I100" i="10"/>
  <c r="H100" i="10"/>
  <c r="F100" i="10"/>
  <c r="E100" i="10"/>
  <c r="D100" i="10"/>
  <c r="C100" i="10"/>
  <c r="B100" i="10"/>
  <c r="L99" i="10"/>
  <c r="K99" i="10"/>
  <c r="J99" i="10"/>
  <c r="I99" i="10"/>
  <c r="H99" i="10"/>
  <c r="F99" i="10"/>
  <c r="E99" i="10"/>
  <c r="D99" i="10"/>
  <c r="C99" i="10"/>
  <c r="B99" i="10"/>
  <c r="L98" i="10"/>
  <c r="K98" i="10"/>
  <c r="J98" i="10"/>
  <c r="I98" i="10"/>
  <c r="H98" i="10"/>
  <c r="F98" i="10"/>
  <c r="E98" i="10"/>
  <c r="D98" i="10"/>
  <c r="C98" i="10"/>
  <c r="B98" i="10"/>
  <c r="L97" i="10"/>
  <c r="K97" i="10"/>
  <c r="J97" i="10"/>
  <c r="I97" i="10"/>
  <c r="H97" i="10"/>
  <c r="F97" i="10"/>
  <c r="E97" i="10"/>
  <c r="D97" i="10"/>
  <c r="C97" i="10"/>
  <c r="B97" i="10"/>
  <c r="A85" i="10"/>
  <c r="C83" i="10"/>
  <c r="I82" i="10"/>
  <c r="C82" i="10"/>
  <c r="I81" i="10"/>
  <c r="C81" i="10"/>
  <c r="L80" i="10"/>
  <c r="K80" i="10"/>
  <c r="J80" i="10"/>
  <c r="I80" i="10"/>
  <c r="H80" i="10"/>
  <c r="F80" i="10"/>
  <c r="E80" i="10"/>
  <c r="D80" i="10"/>
  <c r="C80" i="10"/>
  <c r="B80" i="10"/>
  <c r="L79" i="10"/>
  <c r="K79" i="10"/>
  <c r="J79" i="10"/>
  <c r="I79" i="10"/>
  <c r="H79" i="10"/>
  <c r="F79" i="10"/>
  <c r="E79" i="10"/>
  <c r="D79" i="10"/>
  <c r="C79" i="10"/>
  <c r="B79" i="10"/>
  <c r="L78" i="10"/>
  <c r="K78" i="10"/>
  <c r="J78" i="10"/>
  <c r="I78" i="10"/>
  <c r="H78" i="10"/>
  <c r="F78" i="10"/>
  <c r="E78" i="10"/>
  <c r="D78" i="10"/>
  <c r="C78" i="10"/>
  <c r="B78" i="10"/>
  <c r="L77" i="10"/>
  <c r="K77" i="10"/>
  <c r="J77" i="10"/>
  <c r="I77" i="10"/>
  <c r="H77" i="10"/>
  <c r="F77" i="10"/>
  <c r="E77" i="10"/>
  <c r="D77" i="10"/>
  <c r="C77" i="10"/>
  <c r="B77" i="10"/>
  <c r="L76" i="10"/>
  <c r="K76" i="10"/>
  <c r="J76" i="10"/>
  <c r="I76" i="10"/>
  <c r="H76" i="10"/>
  <c r="F76" i="10"/>
  <c r="E76" i="10"/>
  <c r="D76" i="10"/>
  <c r="C76" i="10"/>
  <c r="B76" i="10"/>
  <c r="L75" i="10"/>
  <c r="K75" i="10"/>
  <c r="J75" i="10"/>
  <c r="I75" i="10"/>
  <c r="H75" i="10"/>
  <c r="F75" i="10"/>
  <c r="E75" i="10"/>
  <c r="D75" i="10"/>
  <c r="C75" i="10"/>
  <c r="B75" i="10"/>
  <c r="L74" i="10"/>
  <c r="K74" i="10"/>
  <c r="J74" i="10"/>
  <c r="I74" i="10"/>
  <c r="H74" i="10"/>
  <c r="F74" i="10"/>
  <c r="E74" i="10"/>
  <c r="D74" i="10"/>
  <c r="C74" i="10"/>
  <c r="B74" i="10"/>
  <c r="L73" i="10"/>
  <c r="K73" i="10"/>
  <c r="J73" i="10"/>
  <c r="I73" i="10"/>
  <c r="H73" i="10"/>
  <c r="F73" i="10"/>
  <c r="E73" i="10"/>
  <c r="D73" i="10"/>
  <c r="C73" i="10"/>
  <c r="B73" i="10"/>
  <c r="L72" i="10"/>
  <c r="K72" i="10"/>
  <c r="J72" i="10"/>
  <c r="I72" i="10"/>
  <c r="H72" i="10"/>
  <c r="F72" i="10"/>
  <c r="E72" i="10"/>
  <c r="D72" i="10"/>
  <c r="C72" i="10"/>
  <c r="B72" i="10"/>
  <c r="L71" i="10"/>
  <c r="K71" i="10"/>
  <c r="J71" i="10"/>
  <c r="I71" i="10"/>
  <c r="H71" i="10"/>
  <c r="F71" i="10"/>
  <c r="E71" i="10"/>
  <c r="D71" i="10"/>
  <c r="C71" i="10"/>
  <c r="B71" i="10"/>
  <c r="L70" i="10"/>
  <c r="K70" i="10"/>
  <c r="J70" i="10"/>
  <c r="I70" i="10"/>
  <c r="H70" i="10"/>
  <c r="F70" i="10"/>
  <c r="E70" i="10"/>
  <c r="D70" i="10"/>
  <c r="C70" i="10"/>
  <c r="B70" i="10"/>
  <c r="L69" i="10"/>
  <c r="K69" i="10"/>
  <c r="J69" i="10"/>
  <c r="I69" i="10"/>
  <c r="H69" i="10"/>
  <c r="F69" i="10"/>
  <c r="E69" i="10"/>
  <c r="D69" i="10"/>
  <c r="C69" i="10"/>
  <c r="B69" i="10"/>
  <c r="L68" i="10"/>
  <c r="K68" i="10"/>
  <c r="J68" i="10"/>
  <c r="I68" i="10"/>
  <c r="H68" i="10"/>
  <c r="F68" i="10"/>
  <c r="E68" i="10"/>
  <c r="D68" i="10"/>
  <c r="C68" i="10"/>
  <c r="B68" i="10"/>
  <c r="L67" i="10"/>
  <c r="K67" i="10"/>
  <c r="J67" i="10"/>
  <c r="I67" i="10"/>
  <c r="H67" i="10"/>
  <c r="F67" i="10"/>
  <c r="E67" i="10"/>
  <c r="D67" i="10"/>
  <c r="C67" i="10"/>
  <c r="B67" i="10"/>
  <c r="L66" i="10"/>
  <c r="K66" i="10"/>
  <c r="J66" i="10"/>
  <c r="I66" i="10"/>
  <c r="H66" i="10"/>
  <c r="F66" i="10"/>
  <c r="E66" i="10"/>
  <c r="D66" i="10"/>
  <c r="C66" i="10"/>
  <c r="B66" i="10"/>
  <c r="L65" i="10"/>
  <c r="K65" i="10"/>
  <c r="J65" i="10"/>
  <c r="I65" i="10"/>
  <c r="H65" i="10"/>
  <c r="F65" i="10"/>
  <c r="E65" i="10"/>
  <c r="D65" i="10"/>
  <c r="C65" i="10"/>
  <c r="B65" i="10"/>
  <c r="L64" i="10"/>
  <c r="K64" i="10"/>
  <c r="J64" i="10"/>
  <c r="I64" i="10"/>
  <c r="H64" i="10"/>
  <c r="F64" i="10"/>
  <c r="E64" i="10"/>
  <c r="D64" i="10"/>
  <c r="C64" i="10"/>
  <c r="B64" i="10"/>
  <c r="L63" i="10"/>
  <c r="K63" i="10"/>
  <c r="J63" i="10"/>
  <c r="I63" i="10"/>
  <c r="H63" i="10"/>
  <c r="F63" i="10"/>
  <c r="E63" i="10"/>
  <c r="D63" i="10"/>
  <c r="C63" i="10"/>
  <c r="B63" i="10"/>
  <c r="L62" i="10"/>
  <c r="K62" i="10"/>
  <c r="J62" i="10"/>
  <c r="I62" i="10"/>
  <c r="H62" i="10"/>
  <c r="F62" i="10"/>
  <c r="E62" i="10"/>
  <c r="D62" i="10"/>
  <c r="C62" i="10"/>
  <c r="B62" i="10"/>
  <c r="L61" i="10"/>
  <c r="K61" i="10"/>
  <c r="J61" i="10"/>
  <c r="I61" i="10"/>
  <c r="H61" i="10"/>
  <c r="F61" i="10"/>
  <c r="E61" i="10"/>
  <c r="D61" i="10"/>
  <c r="C61" i="10"/>
  <c r="B61" i="10"/>
  <c r="L60" i="10"/>
  <c r="K60" i="10"/>
  <c r="J60" i="10"/>
  <c r="I60" i="10"/>
  <c r="H60" i="10"/>
  <c r="F60" i="10"/>
  <c r="E60" i="10"/>
  <c r="D60" i="10"/>
  <c r="C60" i="10"/>
  <c r="B60" i="10"/>
  <c r="L59" i="10"/>
  <c r="K59" i="10"/>
  <c r="J59" i="10"/>
  <c r="I59" i="10"/>
  <c r="H59" i="10"/>
  <c r="F59" i="10"/>
  <c r="E59" i="10"/>
  <c r="D59" i="10"/>
  <c r="C59" i="10"/>
  <c r="B59" i="10"/>
  <c r="L58" i="10"/>
  <c r="K58" i="10"/>
  <c r="J58" i="10"/>
  <c r="I58" i="10"/>
  <c r="H58" i="10"/>
  <c r="F58" i="10"/>
  <c r="E58" i="10"/>
  <c r="D58" i="10"/>
  <c r="C58" i="10"/>
  <c r="B58" i="10"/>
  <c r="L57" i="10"/>
  <c r="K57" i="10"/>
  <c r="J57" i="10"/>
  <c r="I57" i="10"/>
  <c r="H57" i="10"/>
  <c r="F57" i="10"/>
  <c r="E57" i="10"/>
  <c r="D57" i="10"/>
  <c r="C57" i="10"/>
  <c r="B57" i="10"/>
  <c r="L56" i="10"/>
  <c r="K56" i="10"/>
  <c r="J56" i="10"/>
  <c r="I56" i="10"/>
  <c r="H56" i="10"/>
  <c r="F56" i="10"/>
  <c r="E56" i="10"/>
  <c r="D56" i="10"/>
  <c r="C56" i="10"/>
  <c r="B56" i="10"/>
  <c r="L55" i="10"/>
  <c r="K55" i="10"/>
  <c r="J55" i="10"/>
  <c r="I55" i="10"/>
  <c r="H55" i="10"/>
  <c r="F55" i="10"/>
  <c r="E55" i="10"/>
  <c r="D55" i="10"/>
  <c r="C55" i="10"/>
  <c r="B55" i="10"/>
  <c r="L54" i="10"/>
  <c r="K54" i="10"/>
  <c r="J54" i="10"/>
  <c r="I54" i="10"/>
  <c r="H54" i="10"/>
  <c r="F54" i="10"/>
  <c r="E54" i="10"/>
  <c r="D54" i="10"/>
  <c r="C54" i="10"/>
  <c r="B54" i="10"/>
  <c r="L53" i="10"/>
  <c r="K53" i="10"/>
  <c r="J53" i="10"/>
  <c r="I53" i="10"/>
  <c r="H53" i="10"/>
  <c r="F53" i="10"/>
  <c r="E53" i="10"/>
  <c r="D53" i="10"/>
  <c r="C53" i="10"/>
  <c r="B53" i="10"/>
  <c r="L52" i="10"/>
  <c r="K52" i="10"/>
  <c r="J52" i="10"/>
  <c r="I52" i="10"/>
  <c r="H52" i="10"/>
  <c r="F52" i="10"/>
  <c r="E52" i="10"/>
  <c r="D52" i="10"/>
  <c r="C52" i="10"/>
  <c r="B52" i="10"/>
  <c r="L51" i="10"/>
  <c r="K51" i="10"/>
  <c r="J51" i="10"/>
  <c r="I51" i="10"/>
  <c r="H51" i="10"/>
  <c r="F51" i="10"/>
  <c r="E51" i="10"/>
  <c r="D51" i="10"/>
  <c r="C51" i="10"/>
  <c r="B51" i="10"/>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H11" i="5"/>
  <c r="H14" i="5" s="1"/>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F8" i="10"/>
  <c r="I36" i="10"/>
  <c r="H24" i="10"/>
  <c r="I24" i="10"/>
  <c r="J24" i="10"/>
  <c r="K24" i="10"/>
  <c r="L24" i="10"/>
  <c r="H25" i="10"/>
  <c r="I25" i="10"/>
  <c r="J25" i="10"/>
  <c r="K25" i="10"/>
  <c r="L25" i="10"/>
  <c r="H26" i="10"/>
  <c r="I26" i="10"/>
  <c r="J26" i="10"/>
  <c r="K26" i="10"/>
  <c r="L26" i="10"/>
  <c r="H27" i="10"/>
  <c r="I27" i="10"/>
  <c r="J27" i="10"/>
  <c r="K27" i="10"/>
  <c r="L27" i="10"/>
  <c r="H28" i="10"/>
  <c r="I28" i="10"/>
  <c r="J28" i="10"/>
  <c r="K28" i="10"/>
  <c r="L28" i="10"/>
  <c r="H29" i="10"/>
  <c r="I29" i="10"/>
  <c r="J29" i="10"/>
  <c r="K29" i="10"/>
  <c r="L29" i="10"/>
  <c r="H30" i="10"/>
  <c r="I30" i="10"/>
  <c r="J30" i="10"/>
  <c r="K30" i="10"/>
  <c r="L30" i="10"/>
  <c r="H31" i="10"/>
  <c r="I31" i="10"/>
  <c r="J31" i="10"/>
  <c r="K31" i="10"/>
  <c r="L31" i="10"/>
  <c r="H32" i="10"/>
  <c r="I32" i="10"/>
  <c r="J32" i="10"/>
  <c r="K32" i="10"/>
  <c r="L32" i="10"/>
  <c r="H33" i="10"/>
  <c r="I33" i="10"/>
  <c r="J33" i="10"/>
  <c r="K33" i="10"/>
  <c r="L33" i="10"/>
  <c r="H34" i="10"/>
  <c r="I34" i="10"/>
  <c r="J34" i="10"/>
  <c r="K34" i="10"/>
  <c r="L34" i="10"/>
  <c r="C23" i="10"/>
  <c r="D23" i="10"/>
  <c r="E23" i="10"/>
  <c r="C24" i="10"/>
  <c r="D24" i="10"/>
  <c r="E24" i="10"/>
  <c r="C25" i="10"/>
  <c r="D25" i="10"/>
  <c r="E25" i="10"/>
  <c r="C26" i="10"/>
  <c r="D26" i="10"/>
  <c r="E26" i="10"/>
  <c r="C27" i="10"/>
  <c r="D27" i="10"/>
  <c r="E27" i="10"/>
  <c r="C28" i="10"/>
  <c r="D28" i="10"/>
  <c r="E28" i="10"/>
  <c r="C29" i="10"/>
  <c r="D29" i="10"/>
  <c r="E29" i="10"/>
  <c r="C30" i="10"/>
  <c r="D30" i="10"/>
  <c r="E30" i="10"/>
  <c r="C31" i="10"/>
  <c r="D31" i="10"/>
  <c r="E31" i="10"/>
  <c r="C32" i="10"/>
  <c r="D32" i="10"/>
  <c r="E32" i="10"/>
  <c r="C33" i="10"/>
  <c r="D33" i="10"/>
  <c r="E33" i="10"/>
  <c r="C34" i="10"/>
  <c r="D34" i="10"/>
  <c r="E34" i="10"/>
  <c r="F24" i="10"/>
  <c r="F25" i="10"/>
  <c r="F26" i="10"/>
  <c r="F27" i="10"/>
  <c r="F28" i="10"/>
  <c r="F29" i="10"/>
  <c r="F30" i="10"/>
  <c r="F31" i="10"/>
  <c r="F32" i="10"/>
  <c r="F33" i="10"/>
  <c r="F34" i="10"/>
  <c r="B24" i="10"/>
  <c r="B25" i="10"/>
  <c r="B26" i="10"/>
  <c r="B27" i="10"/>
  <c r="B28" i="10"/>
  <c r="B29" i="10"/>
  <c r="B30" i="10"/>
  <c r="B31" i="10"/>
  <c r="B32" i="10"/>
  <c r="B33" i="10"/>
  <c r="B34" i="10"/>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C37" i="10"/>
  <c r="A39" i="10"/>
  <c r="I35" i="10"/>
  <c r="C36" i="10"/>
  <c r="C35" i="10"/>
  <c r="H6" i="10"/>
  <c r="I6" i="10"/>
  <c r="J6" i="10"/>
  <c r="K6" i="10"/>
  <c r="L6" i="10"/>
  <c r="H7" i="10"/>
  <c r="I7" i="10"/>
  <c r="J7" i="10"/>
  <c r="K7" i="10"/>
  <c r="L7" i="10"/>
  <c r="H8" i="10"/>
  <c r="I8" i="10"/>
  <c r="J8" i="10"/>
  <c r="K8" i="10"/>
  <c r="L8" i="10"/>
  <c r="H9" i="10"/>
  <c r="I9" i="10"/>
  <c r="J9" i="10"/>
  <c r="K9" i="10"/>
  <c r="L9" i="10"/>
  <c r="H10" i="10"/>
  <c r="I10" i="10"/>
  <c r="J10" i="10"/>
  <c r="K10" i="10"/>
  <c r="L10" i="10"/>
  <c r="H11" i="10"/>
  <c r="I11" i="10"/>
  <c r="J11" i="10"/>
  <c r="K11" i="10"/>
  <c r="L11" i="10"/>
  <c r="H12" i="10"/>
  <c r="I12" i="10"/>
  <c r="J12" i="10"/>
  <c r="K12" i="10"/>
  <c r="L12" i="10"/>
  <c r="H13" i="10"/>
  <c r="I13" i="10"/>
  <c r="J13" i="10"/>
  <c r="K13" i="10"/>
  <c r="L13" i="10"/>
  <c r="H14" i="10"/>
  <c r="I14" i="10"/>
  <c r="J14" i="10"/>
  <c r="K14" i="10"/>
  <c r="L14" i="10"/>
  <c r="H15" i="10"/>
  <c r="I15" i="10"/>
  <c r="J15" i="10"/>
  <c r="K15" i="10"/>
  <c r="L15" i="10"/>
  <c r="H16" i="10"/>
  <c r="I16" i="10"/>
  <c r="J16" i="10"/>
  <c r="K16" i="10"/>
  <c r="L16" i="10"/>
  <c r="H17" i="10"/>
  <c r="I17" i="10"/>
  <c r="J17" i="10"/>
  <c r="K17" i="10"/>
  <c r="L17" i="10"/>
  <c r="H18" i="10"/>
  <c r="I18" i="10"/>
  <c r="J18" i="10"/>
  <c r="K18" i="10"/>
  <c r="L18" i="10"/>
  <c r="H19" i="10"/>
  <c r="I19" i="10"/>
  <c r="J19" i="10"/>
  <c r="K19" i="10"/>
  <c r="L19" i="10"/>
  <c r="H20" i="10"/>
  <c r="I20" i="10"/>
  <c r="J20" i="10"/>
  <c r="K20" i="10"/>
  <c r="L20" i="10"/>
  <c r="H21" i="10"/>
  <c r="I21" i="10"/>
  <c r="J21" i="10"/>
  <c r="K21" i="10"/>
  <c r="L21" i="10"/>
  <c r="H22" i="10"/>
  <c r="I22" i="10"/>
  <c r="J22" i="10"/>
  <c r="K22" i="10"/>
  <c r="L22" i="10"/>
  <c r="H23" i="10"/>
  <c r="I23" i="10"/>
  <c r="J23" i="10"/>
  <c r="K23" i="10"/>
  <c r="L23" i="10"/>
  <c r="L5" i="10"/>
  <c r="K5" i="10"/>
  <c r="J5" i="10"/>
  <c r="I5" i="10"/>
  <c r="H5" i="10"/>
  <c r="F23" i="10"/>
  <c r="B23" i="10"/>
  <c r="F22" i="10"/>
  <c r="E22" i="10"/>
  <c r="D22" i="10"/>
  <c r="C22" i="10"/>
  <c r="B22" i="10"/>
  <c r="F21" i="10"/>
  <c r="E21" i="10"/>
  <c r="D21" i="10"/>
  <c r="C21" i="10"/>
  <c r="B21" i="10"/>
  <c r="F20" i="10"/>
  <c r="E20" i="10"/>
  <c r="D20" i="10"/>
  <c r="C20" i="10"/>
  <c r="B20" i="10"/>
  <c r="F19" i="10"/>
  <c r="E19" i="10"/>
  <c r="D19" i="10"/>
  <c r="C19" i="10"/>
  <c r="B19" i="10"/>
  <c r="F18" i="10"/>
  <c r="E18" i="10"/>
  <c r="D18" i="10"/>
  <c r="C18" i="10"/>
  <c r="B18" i="10"/>
  <c r="F17" i="10"/>
  <c r="E17" i="10"/>
  <c r="D17" i="10"/>
  <c r="C17" i="10"/>
  <c r="B17" i="10"/>
  <c r="F16" i="10"/>
  <c r="E16" i="10"/>
  <c r="D16" i="10"/>
  <c r="C16" i="10"/>
  <c r="B16" i="10"/>
  <c r="F15" i="10"/>
  <c r="E15" i="10"/>
  <c r="D15" i="10"/>
  <c r="C15" i="10"/>
  <c r="B15" i="10"/>
  <c r="F14" i="10"/>
  <c r="E14" i="10"/>
  <c r="D14" i="10"/>
  <c r="C14" i="10"/>
  <c r="B14" i="10"/>
  <c r="F13" i="10"/>
  <c r="E13" i="10"/>
  <c r="D13" i="10"/>
  <c r="C13" i="10"/>
  <c r="B13" i="10"/>
  <c r="F12" i="10"/>
  <c r="E12" i="10"/>
  <c r="D12" i="10"/>
  <c r="C12" i="10"/>
  <c r="B12" i="10"/>
  <c r="F11" i="10"/>
  <c r="E11" i="10"/>
  <c r="D11" i="10"/>
  <c r="C11" i="10"/>
  <c r="B11" i="10"/>
  <c r="F10" i="10"/>
  <c r="E10" i="10"/>
  <c r="D10" i="10"/>
  <c r="C10" i="10"/>
  <c r="B10" i="10"/>
  <c r="F9" i="10"/>
  <c r="E9" i="10"/>
  <c r="D9" i="10"/>
  <c r="C9" i="10"/>
  <c r="B9" i="10"/>
  <c r="E8" i="10"/>
  <c r="D8" i="10"/>
  <c r="C8" i="10"/>
  <c r="B8" i="10"/>
  <c r="F7" i="10"/>
  <c r="E7" i="10"/>
  <c r="D7" i="10"/>
  <c r="C7" i="10"/>
  <c r="B7" i="10"/>
  <c r="F6" i="10"/>
  <c r="E6" i="10"/>
  <c r="D6" i="10"/>
  <c r="C6" i="10"/>
  <c r="B6" i="10"/>
  <c r="F5" i="10"/>
  <c r="E5" i="10"/>
  <c r="D5" i="10"/>
  <c r="C5" i="10"/>
  <c r="B5" i="10"/>
  <c r="J22" i="9"/>
  <c r="D22" i="9"/>
  <c r="J21" i="9"/>
  <c r="D21" i="9"/>
  <c r="L20" i="9"/>
  <c r="F20" i="9"/>
  <c r="J18" i="9"/>
  <c r="D18" i="9"/>
  <c r="J16" i="9"/>
  <c r="J15" i="9"/>
  <c r="L14" i="9"/>
  <c r="J12" i="9"/>
  <c r="J10" i="9"/>
  <c r="D10" i="9"/>
  <c r="J9" i="9"/>
  <c r="D9" i="9"/>
  <c r="L8" i="9"/>
  <c r="F8" i="9"/>
  <c r="D6" i="9"/>
  <c r="T3" i="9"/>
  <c r="H3" i="9"/>
  <c r="T2" i="9"/>
  <c r="N2" i="9"/>
  <c r="H2" i="9"/>
  <c r="B3" i="8"/>
  <c r="B4" i="8" s="1"/>
  <c r="B5" i="8" s="1"/>
  <c r="B3" i="7"/>
  <c r="H13" i="7" s="1"/>
  <c r="G15" i="7" s="1"/>
  <c r="B4" i="6"/>
  <c r="C3" i="6" s="1"/>
  <c r="C4" i="6" s="1"/>
  <c r="N13" i="5"/>
  <c r="G11" i="5"/>
  <c r="N9" i="5"/>
  <c r="B4" i="5"/>
  <c r="B255" i="4"/>
  <c r="B19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N22" i="13" l="1"/>
  <c r="H95" i="10"/>
  <c r="M17" i="13"/>
  <c r="Y17" i="13"/>
  <c r="Y9" i="13"/>
  <c r="M9" i="13"/>
  <c r="N14" i="13"/>
  <c r="Z22" i="13"/>
  <c r="Z14" i="13"/>
  <c r="G21" i="7"/>
  <c r="G9" i="7"/>
  <c r="D8" i="9"/>
  <c r="G13" i="7"/>
  <c r="J51" i="4"/>
  <c r="Y9" i="5"/>
  <c r="M17" i="5"/>
  <c r="Y17" i="5"/>
  <c r="G17" i="7"/>
  <c r="J20" i="9"/>
  <c r="J74" i="4"/>
  <c r="J68" i="4"/>
  <c r="J64" i="4"/>
  <c r="J60" i="4"/>
  <c r="J56" i="4"/>
  <c r="J69" i="4"/>
  <c r="J73" i="4"/>
  <c r="J72" i="4"/>
  <c r="J67" i="4"/>
  <c r="J63" i="4"/>
  <c r="J59" i="4"/>
  <c r="J53" i="4"/>
  <c r="J52" i="4"/>
  <c r="J58" i="4"/>
  <c r="J50" i="4"/>
  <c r="J57" i="4"/>
  <c r="J49" i="4"/>
  <c r="G9" i="5"/>
  <c r="J20" i="11"/>
  <c r="J48" i="4"/>
  <c r="J47" i="4"/>
  <c r="G17" i="5"/>
  <c r="J46" i="4"/>
  <c r="N17" i="5"/>
  <c r="N21" i="5"/>
  <c r="H19" i="5"/>
  <c r="H22" i="5" s="1"/>
  <c r="G19" i="5"/>
  <c r="C3" i="5"/>
  <c r="J38" i="4"/>
  <c r="J30" i="4"/>
  <c r="J22" i="4"/>
  <c r="J45" i="4"/>
  <c r="J37" i="4"/>
  <c r="J29" i="4"/>
  <c r="J21" i="4"/>
  <c r="J44" i="4"/>
  <c r="J36" i="4"/>
  <c r="J28" i="4"/>
  <c r="J20" i="4"/>
  <c r="J43" i="4"/>
  <c r="J35" i="4"/>
  <c r="J27" i="4"/>
  <c r="J19" i="4"/>
  <c r="J42" i="4"/>
  <c r="J34" i="4"/>
  <c r="J26" i="4"/>
  <c r="J18" i="4"/>
  <c r="J41" i="4"/>
  <c r="J33" i="4"/>
  <c r="J25" i="4"/>
  <c r="J17" i="4"/>
  <c r="J40" i="4"/>
  <c r="J32" i="4"/>
  <c r="J24" i="4"/>
  <c r="J16" i="4"/>
  <c r="J39" i="4"/>
  <c r="J31" i="4"/>
  <c r="J23" i="4"/>
  <c r="B4" i="7"/>
  <c r="P8" i="11"/>
  <c r="P14" i="11"/>
  <c r="P20" i="11"/>
  <c r="M9" i="5"/>
  <c r="J14" i="9"/>
  <c r="D20" i="9"/>
  <c r="J8" i="9"/>
  <c r="H141" i="10"/>
  <c r="V8" i="11"/>
  <c r="V14" i="11"/>
  <c r="V20" i="11"/>
  <c r="H3" i="10"/>
  <c r="D8" i="11"/>
  <c r="D14" i="11"/>
  <c r="D20" i="11"/>
  <c r="H49" i="10"/>
  <c r="J8" i="11"/>
  <c r="J14" i="11"/>
  <c r="P20" i="9"/>
  <c r="P14" i="9"/>
  <c r="V8" i="9"/>
  <c r="V14" i="9"/>
  <c r="P8" i="9"/>
  <c r="D14" i="9"/>
  <c r="V20" i="9"/>
  <c r="C11" i="4"/>
  <c r="E12" i="4" s="1"/>
  <c r="G14" i="7"/>
  <c r="G10" i="7"/>
  <c r="S9" i="5" l="1"/>
  <c r="S11" i="5"/>
  <c r="T11" i="5"/>
  <c r="T14" i="5" s="1"/>
  <c r="Z13" i="5"/>
  <c r="C4" i="5"/>
  <c r="Z9" i="5"/>
  <c r="B5" i="7"/>
  <c r="H21" i="7" s="1"/>
  <c r="H17" i="7"/>
  <c r="T19" i="5" l="1"/>
  <c r="T22" i="5" s="1"/>
  <c r="S19" i="5"/>
  <c r="Z21" i="5"/>
  <c r="S17" i="5"/>
  <c r="Z17" i="5"/>
  <c r="G18" i="7"/>
  <c r="G19" i="7"/>
  <c r="G23" i="7"/>
  <c r="G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天野 将寿</author>
    <author>SENDA, Shuji</author>
    <author>teacher</author>
  </authors>
  <commentList>
    <comment ref="B2" authorId="0" shapeId="0" xr:uid="{00000000-0006-0000-0200-000001000000}">
      <text>
        <r>
          <rPr>
            <b/>
            <sz val="9"/>
            <color indexed="81"/>
            <rFont val="ＭＳ Ｐゴシック"/>
            <family val="3"/>
            <charset val="128"/>
          </rPr>
          <t>「学校番号」シートから探して番号を入力してください</t>
        </r>
      </text>
    </comment>
    <comment ref="B15" authorId="1" shapeId="0" xr:uid="{00000000-0006-0000-0200-000002000000}">
      <text>
        <r>
          <rPr>
            <b/>
            <sz val="9"/>
            <color indexed="81"/>
            <rFont val="MS P ゴシック"/>
            <family val="3"/>
            <charset val="128"/>
          </rPr>
          <t>「学校番号」シートから探して番号を入力してください</t>
        </r>
        <r>
          <rPr>
            <sz val="9"/>
            <color indexed="81"/>
            <rFont val="MS P ゴシック"/>
            <family val="3"/>
            <charset val="128"/>
          </rPr>
          <t xml:space="preserve">
</t>
        </r>
      </text>
    </comment>
    <comment ref="E15" authorId="1" shapeId="0" xr:uid="{00000000-0006-0000-0200-000003000000}">
      <text>
        <r>
          <rPr>
            <sz val="9"/>
            <color indexed="81"/>
            <rFont val="MS P ゴシック"/>
            <family val="3"/>
            <charset val="128"/>
          </rPr>
          <t xml:space="preserve">単写真は 1 を入力
</t>
        </r>
      </text>
    </comment>
    <comment ref="F15" authorId="1" shapeId="0" xr:uid="{00000000-0006-0000-0200-000004000000}">
      <text>
        <r>
          <rPr>
            <b/>
            <sz val="9"/>
            <color indexed="81"/>
            <rFont val="MS P ゴシック"/>
            <family val="3"/>
            <charset val="128"/>
          </rPr>
          <t>Ｍ：モノクロ
Ｃ：カラー
Ｄ：デジタル</t>
        </r>
      </text>
    </comment>
    <comment ref="J15" authorId="1" shapeId="0" xr:uid="{00000000-0006-0000-0200-000005000000}">
      <text>
        <r>
          <rPr>
            <b/>
            <sz val="9"/>
            <color rgb="FF000000"/>
            <rFont val="MS P ゴシック"/>
            <charset val="128"/>
          </rPr>
          <t>このシートの左上で学校番号を入力すると、自動的に入ります。</t>
        </r>
      </text>
    </comment>
    <comment ref="H16" authorId="2" shapeId="0" xr:uid="{00000000-0006-0000-0200-000006000000}">
      <text>
        <r>
          <rPr>
            <b/>
            <sz val="14"/>
            <color indexed="81"/>
            <rFont val="ＭＳ Ｐゴシック"/>
            <family val="3"/>
            <charset val="128"/>
          </rPr>
          <t>出品生徒名は必ず連番になるように入力してください</t>
        </r>
      </text>
    </comment>
    <comment ref="M16" authorId="2" shapeId="0" xr:uid="{00000000-0006-0000-0200-000007000000}">
      <text>
        <r>
          <rPr>
            <b/>
            <sz val="14"/>
            <color indexed="81"/>
            <rFont val="ＭＳ Ｐゴシック"/>
            <family val="3"/>
            <charset val="128"/>
          </rPr>
          <t xml:space="preserve">必ずデジタル加工「無」を確認し入力してください
</t>
        </r>
      </text>
    </comment>
  </commentList>
</comments>
</file>

<file path=xl/sharedStrings.xml><?xml version="1.0" encoding="utf-8"?>
<sst xmlns="http://schemas.openxmlformats.org/spreadsheetml/2006/main" count="820" uniqueCount="279">
  <si>
    <t>学校番号一覧</t>
    <rPh sb="0" eb="2">
      <t>ガッコウ</t>
    </rPh>
    <rPh sb="2" eb="4">
      <t>バンゴウ</t>
    </rPh>
    <rPh sb="4" eb="6">
      <t>イチラン</t>
    </rPh>
    <phoneticPr fontId="2"/>
  </si>
  <si>
    <t>学校番号</t>
    <rPh sb="0" eb="2">
      <t>ガッコウ</t>
    </rPh>
    <rPh sb="2" eb="4">
      <t>バンゴウ</t>
    </rPh>
    <phoneticPr fontId="2"/>
  </si>
  <si>
    <t>学校名</t>
    <rPh sb="0" eb="3">
      <t>ガッコウメイ</t>
    </rPh>
    <phoneticPr fontId="5"/>
  </si>
  <si>
    <t>表示名</t>
    <rPh sb="0" eb="2">
      <t>ヒョウジ</t>
    </rPh>
    <rPh sb="2" eb="3">
      <t>メイ</t>
    </rPh>
    <phoneticPr fontId="2"/>
  </si>
  <si>
    <t>北海道札幌東高等学校</t>
    <rPh sb="0" eb="3">
      <t>ホッカイドウ</t>
    </rPh>
    <rPh sb="3" eb="5">
      <t>サッポロ</t>
    </rPh>
    <rPh sb="5" eb="10">
      <t>ヒガシコウトウガッコウ</t>
    </rPh>
    <phoneticPr fontId="5"/>
  </si>
  <si>
    <t>札幌東高等学校</t>
  </si>
  <si>
    <t>北海道札幌西高等学校</t>
    <rPh sb="0" eb="3">
      <t>ホッカイドウ</t>
    </rPh>
    <rPh sb="3" eb="5">
      <t>サッポロシ</t>
    </rPh>
    <rPh sb="5" eb="6">
      <t>ニシ</t>
    </rPh>
    <rPh sb="6" eb="10">
      <t>コウトウガッコウ</t>
    </rPh>
    <phoneticPr fontId="5"/>
  </si>
  <si>
    <t>札幌西高等学校</t>
  </si>
  <si>
    <t>北海道札幌南高等学校</t>
    <rPh sb="0" eb="3">
      <t>ホッカイドウ</t>
    </rPh>
    <rPh sb="3" eb="6">
      <t>サッポロミナミコオウトウガッコウ</t>
    </rPh>
    <rPh sb="6" eb="10">
      <t>コウトウガッコウ</t>
    </rPh>
    <phoneticPr fontId="5"/>
  </si>
  <si>
    <t>札幌南高等学校</t>
  </si>
  <si>
    <t>北海道札幌北高等学校</t>
    <rPh sb="0" eb="3">
      <t>ホッカイドウ</t>
    </rPh>
    <rPh sb="3" eb="5">
      <t>サッポロ</t>
    </rPh>
    <rPh sb="5" eb="10">
      <t>キタコウトウガッコウ</t>
    </rPh>
    <phoneticPr fontId="5"/>
  </si>
  <si>
    <t>札幌北高等学校</t>
  </si>
  <si>
    <t>北海道札幌月寒高等学校</t>
    <rPh sb="0" eb="3">
      <t>ホッカイドウ</t>
    </rPh>
    <rPh sb="3" eb="5">
      <t>サッポロ</t>
    </rPh>
    <rPh sb="5" eb="11">
      <t>ツキサムコウトウガッコウ</t>
    </rPh>
    <phoneticPr fontId="5"/>
  </si>
  <si>
    <t>札幌月寒高等学校</t>
  </si>
  <si>
    <t>北海道札幌啓成高等学校</t>
    <rPh sb="0" eb="3">
      <t>ホッカイドウ</t>
    </rPh>
    <rPh sb="3" eb="5">
      <t>サッポロケイセイ</t>
    </rPh>
    <rPh sb="5" eb="7">
      <t>ケイセイ</t>
    </rPh>
    <rPh sb="7" eb="11">
      <t>コウトウガッコウ</t>
    </rPh>
    <phoneticPr fontId="5"/>
  </si>
  <si>
    <t>札幌啓成高等学校</t>
  </si>
  <si>
    <t>北海道札幌手稲高等学校</t>
    <rPh sb="0" eb="3">
      <t>ホッカイドウ</t>
    </rPh>
    <rPh sb="3" eb="5">
      <t>サッポロ</t>
    </rPh>
    <rPh sb="5" eb="7">
      <t>テイネ</t>
    </rPh>
    <rPh sb="7" eb="11">
      <t>コウトウガッコウ</t>
    </rPh>
    <phoneticPr fontId="5"/>
  </si>
  <si>
    <t>札幌手稲高等学校</t>
  </si>
  <si>
    <t>北海道札幌丘珠高等学校</t>
    <rPh sb="0" eb="3">
      <t>ホッカイドウ</t>
    </rPh>
    <rPh sb="3" eb="5">
      <t>サッポロ</t>
    </rPh>
    <rPh sb="5" eb="7">
      <t>オカダマ</t>
    </rPh>
    <rPh sb="7" eb="9">
      <t>コウトウ</t>
    </rPh>
    <rPh sb="9" eb="11">
      <t>ガッコウ</t>
    </rPh>
    <phoneticPr fontId="5"/>
  </si>
  <si>
    <t>札幌丘珠高等学校</t>
  </si>
  <si>
    <t>北海道札幌東陵高等学校</t>
    <rPh sb="0" eb="3">
      <t>ホッカイドウ</t>
    </rPh>
    <rPh sb="3" eb="5">
      <t>サッポロ</t>
    </rPh>
    <rPh sb="5" eb="7">
      <t>トウリョウ</t>
    </rPh>
    <rPh sb="7" eb="11">
      <t>コウトウガッコウ</t>
    </rPh>
    <phoneticPr fontId="5"/>
  </si>
  <si>
    <t>札幌東陵高等学校</t>
  </si>
  <si>
    <t>北海道札幌西陵高等学校</t>
    <rPh sb="0" eb="3">
      <t>ホッカイドウ</t>
    </rPh>
    <rPh sb="3" eb="5">
      <t>サッポロ</t>
    </rPh>
    <rPh sb="5" eb="7">
      <t>セイリョウ</t>
    </rPh>
    <rPh sb="7" eb="11">
      <t>コウトウガッコウ</t>
    </rPh>
    <phoneticPr fontId="5"/>
  </si>
  <si>
    <t>札幌西陵高等学校</t>
  </si>
  <si>
    <t>北海道札幌南陵高等学校</t>
    <rPh sb="0" eb="3">
      <t>ホッカイドウ</t>
    </rPh>
    <rPh sb="3" eb="5">
      <t>サッポロ</t>
    </rPh>
    <rPh sb="5" eb="11">
      <t>ナンリョウコウトウガッコウ</t>
    </rPh>
    <phoneticPr fontId="5"/>
  </si>
  <si>
    <t>札幌南陵高等学校</t>
  </si>
  <si>
    <t>北海道札幌北陵高等学校</t>
    <rPh sb="0" eb="3">
      <t>ホッカイドウ</t>
    </rPh>
    <rPh sb="3" eb="5">
      <t>サッポロ</t>
    </rPh>
    <rPh sb="5" eb="7">
      <t>ホクリョウ</t>
    </rPh>
    <rPh sb="7" eb="11">
      <t>コウトウガッコウ</t>
    </rPh>
    <phoneticPr fontId="5"/>
  </si>
  <si>
    <t>札幌北陵高等学校</t>
  </si>
  <si>
    <t>北海道札幌白石高等学校</t>
    <rPh sb="0" eb="3">
      <t>ホッカイドウ</t>
    </rPh>
    <rPh sb="3" eb="5">
      <t>サッポロ</t>
    </rPh>
    <rPh sb="5" eb="11">
      <t>シロイシコウトウガッコウ</t>
    </rPh>
    <phoneticPr fontId="5"/>
  </si>
  <si>
    <t>札幌白石高等学校</t>
  </si>
  <si>
    <t>北海道札幌真栄高等学校</t>
    <rPh sb="0" eb="3">
      <t>ホッカイドウ</t>
    </rPh>
    <rPh sb="3" eb="5">
      <t>サッポロ</t>
    </rPh>
    <rPh sb="5" eb="7">
      <t>シンエイ</t>
    </rPh>
    <rPh sb="7" eb="11">
      <t>コウトウガッコウ</t>
    </rPh>
    <phoneticPr fontId="5"/>
  </si>
  <si>
    <t>札幌真栄高等学校</t>
  </si>
  <si>
    <t>北海道札幌厚別高等学校</t>
    <rPh sb="0" eb="3">
      <t>ホッカイドウ</t>
    </rPh>
    <rPh sb="3" eb="5">
      <t>サッポロ</t>
    </rPh>
    <rPh sb="5" eb="7">
      <t>アツベツ</t>
    </rPh>
    <rPh sb="7" eb="11">
      <t>コウトウガッコウ</t>
    </rPh>
    <phoneticPr fontId="5"/>
  </si>
  <si>
    <t>札幌厚別高等学校</t>
  </si>
  <si>
    <t>北海道札幌あすかぜ高等学校</t>
    <rPh sb="0" eb="3">
      <t>ホッカイドウ</t>
    </rPh>
    <rPh sb="3" eb="5">
      <t>サッポロ</t>
    </rPh>
    <rPh sb="9" eb="13">
      <t>コウトウガッコウ</t>
    </rPh>
    <phoneticPr fontId="5"/>
  </si>
  <si>
    <t>札幌あすかぜ高等学校</t>
  </si>
  <si>
    <t>北海道札幌東豊高等学校</t>
    <rPh sb="0" eb="3">
      <t>ホッカイドウ</t>
    </rPh>
    <rPh sb="3" eb="5">
      <t>サッポロ</t>
    </rPh>
    <rPh sb="5" eb="7">
      <t>トウホウ</t>
    </rPh>
    <rPh sb="7" eb="11">
      <t>コウトウガッコウ</t>
    </rPh>
    <phoneticPr fontId="5"/>
  </si>
  <si>
    <t>札幌東豊高等学校</t>
  </si>
  <si>
    <t>北海道札幌稲雲高等学校</t>
    <rPh sb="0" eb="3">
      <t>ホッカイドウ</t>
    </rPh>
    <rPh sb="3" eb="5">
      <t>サッポロ</t>
    </rPh>
    <rPh sb="5" eb="6">
      <t>イネ</t>
    </rPh>
    <rPh sb="6" eb="7">
      <t>クモ</t>
    </rPh>
    <rPh sb="7" eb="9">
      <t>コウトウ</t>
    </rPh>
    <rPh sb="9" eb="11">
      <t>ガッコウ</t>
    </rPh>
    <phoneticPr fontId="5"/>
  </si>
  <si>
    <t>札幌稲雲高等学校</t>
  </si>
  <si>
    <t>北海道札幌英藍高等学校</t>
    <rPh sb="0" eb="3">
      <t>ホッカイドウ</t>
    </rPh>
    <rPh sb="3" eb="5">
      <t>サッポロ</t>
    </rPh>
    <rPh sb="5" eb="6">
      <t>エイ</t>
    </rPh>
    <rPh sb="7" eb="11">
      <t>コウトウガッコウ</t>
    </rPh>
    <phoneticPr fontId="5"/>
  </si>
  <si>
    <t>札幌英藍高等学校</t>
  </si>
  <si>
    <t>北海道札幌平岡高等学校</t>
    <rPh sb="0" eb="3">
      <t>ホッカイドウ</t>
    </rPh>
    <rPh sb="3" eb="5">
      <t>サッポロ</t>
    </rPh>
    <rPh sb="5" eb="9">
      <t>ヒラオカコウトウ</t>
    </rPh>
    <rPh sb="9" eb="11">
      <t>ガッコウ</t>
    </rPh>
    <phoneticPr fontId="5"/>
  </si>
  <si>
    <t>札幌平岡高等学校</t>
  </si>
  <si>
    <t/>
  </si>
  <si>
    <t>北海道札幌白陵高等学校</t>
    <rPh sb="0" eb="3">
      <t>ホッカイドウ</t>
    </rPh>
    <rPh sb="3" eb="5">
      <t>サッポロ</t>
    </rPh>
    <rPh sb="5" eb="7">
      <t>ハクリョウ</t>
    </rPh>
    <rPh sb="7" eb="11">
      <t>コウトウガッコウ</t>
    </rPh>
    <phoneticPr fontId="5"/>
  </si>
  <si>
    <t>札幌白陵高等学校</t>
  </si>
  <si>
    <t>北海道札幌工業高等学校</t>
    <rPh sb="0" eb="3">
      <t>ホッカイドウ</t>
    </rPh>
    <rPh sb="3" eb="5">
      <t>サッポロ</t>
    </rPh>
    <rPh sb="5" eb="7">
      <t>コウギョウ</t>
    </rPh>
    <rPh sb="7" eb="9">
      <t>コウトウ</t>
    </rPh>
    <rPh sb="9" eb="11">
      <t>ガッコウ</t>
    </rPh>
    <phoneticPr fontId="5"/>
  </si>
  <si>
    <t>札幌工業高等学校</t>
  </si>
  <si>
    <t>北海道札幌琴似工業高等学校</t>
    <rPh sb="0" eb="3">
      <t>ホッカイドウ</t>
    </rPh>
    <rPh sb="3" eb="5">
      <t>サッポロ</t>
    </rPh>
    <rPh sb="5" eb="7">
      <t>コトニ</t>
    </rPh>
    <rPh sb="7" eb="9">
      <t>コウギョウ</t>
    </rPh>
    <rPh sb="9" eb="13">
      <t>コウトウガッコウ</t>
    </rPh>
    <phoneticPr fontId="5"/>
  </si>
  <si>
    <t>札幌琴似工業高等学校</t>
  </si>
  <si>
    <t>北海道札幌東商業高等学校</t>
    <rPh sb="0" eb="3">
      <t>ホッカイドウ</t>
    </rPh>
    <rPh sb="3" eb="5">
      <t>サッポロ</t>
    </rPh>
    <rPh sb="5" eb="6">
      <t>ヒガhシ</t>
    </rPh>
    <rPh sb="6" eb="8">
      <t>ショウギョウ</t>
    </rPh>
    <rPh sb="8" eb="12">
      <t>コウトウガッコウ</t>
    </rPh>
    <phoneticPr fontId="5"/>
  </si>
  <si>
    <t>札幌東商業高等学校</t>
  </si>
  <si>
    <t>北海道札幌国際情報高等学校</t>
    <rPh sb="0" eb="3">
      <t>ホッカイドウ</t>
    </rPh>
    <rPh sb="3" eb="5">
      <t>サッポロ</t>
    </rPh>
    <rPh sb="5" eb="13">
      <t>コクサイジョウホウコウトウガッコウ</t>
    </rPh>
    <phoneticPr fontId="5"/>
  </si>
  <si>
    <t>札幌国際情報高等学校</t>
  </si>
  <si>
    <t>北海道江別高等学校</t>
    <rPh sb="0" eb="3">
      <t>ホッカイドウ</t>
    </rPh>
    <rPh sb="3" eb="5">
      <t>エベツ</t>
    </rPh>
    <rPh sb="5" eb="9">
      <t>コウトウガッコウ</t>
    </rPh>
    <phoneticPr fontId="5"/>
  </si>
  <si>
    <t>江別高等学校</t>
  </si>
  <si>
    <t>北海道野幌高等学校</t>
    <rPh sb="0" eb="3">
      <t>ホッカイドウ</t>
    </rPh>
    <rPh sb="3" eb="5">
      <t>ノッポロ</t>
    </rPh>
    <rPh sb="5" eb="9">
      <t>コウトウガッコウ</t>
    </rPh>
    <phoneticPr fontId="5"/>
  </si>
  <si>
    <t>野幌高等学校</t>
  </si>
  <si>
    <t>北海道大麻高等学校</t>
    <rPh sb="0" eb="3">
      <t>ホッカイドウ</t>
    </rPh>
    <rPh sb="3" eb="5">
      <t>オオアサ</t>
    </rPh>
    <rPh sb="5" eb="9">
      <t>コウトウガッコウ</t>
    </rPh>
    <phoneticPr fontId="5"/>
  </si>
  <si>
    <t>大麻高等学校</t>
  </si>
  <si>
    <t>北海道千歳高等学校</t>
    <rPh sb="0" eb="3">
      <t>ホッカイドウ</t>
    </rPh>
    <rPh sb="3" eb="5">
      <t>チトセ</t>
    </rPh>
    <rPh sb="5" eb="9">
      <t>コウトウガッコウ</t>
    </rPh>
    <phoneticPr fontId="5"/>
  </si>
  <si>
    <t>千歳高等学校</t>
  </si>
  <si>
    <t>北海道千歳北陽高等学校</t>
    <rPh sb="0" eb="3">
      <t>ホッカイドウ</t>
    </rPh>
    <rPh sb="3" eb="5">
      <t>チトセ</t>
    </rPh>
    <rPh sb="5" eb="7">
      <t>ホクヨウ</t>
    </rPh>
    <rPh sb="7" eb="9">
      <t>コウトウ</t>
    </rPh>
    <rPh sb="9" eb="11">
      <t>ガッコウ</t>
    </rPh>
    <phoneticPr fontId="5"/>
  </si>
  <si>
    <t>千歳北陽高等学校</t>
  </si>
  <si>
    <t>北海道恵庭南高等学校</t>
    <rPh sb="0" eb="3">
      <t>ホッカイドウ</t>
    </rPh>
    <rPh sb="3" eb="10">
      <t>エニワミナミコウトウガッコウ</t>
    </rPh>
    <phoneticPr fontId="5"/>
  </si>
  <si>
    <t>恵庭南高等学校</t>
  </si>
  <si>
    <t>北海道恵庭北高等学校</t>
    <rPh sb="0" eb="3">
      <t>ホッカイドウ</t>
    </rPh>
    <rPh sb="3" eb="6">
      <t>エニワキタ</t>
    </rPh>
    <rPh sb="6" eb="10">
      <t>コウトウガッコウ</t>
    </rPh>
    <phoneticPr fontId="5"/>
  </si>
  <si>
    <t>恵庭北高等学校</t>
  </si>
  <si>
    <t>北海道北広島高等学校</t>
    <rPh sb="0" eb="3">
      <t>ホッカイドウ</t>
    </rPh>
    <rPh sb="3" eb="10">
      <t>キタヒロシマコウトウガッコウ</t>
    </rPh>
    <phoneticPr fontId="5"/>
  </si>
  <si>
    <t>北広島高等学校</t>
  </si>
  <si>
    <t>北海道北広島西高等学校</t>
    <rPh sb="0" eb="3">
      <t>ホッカイドウ</t>
    </rPh>
    <rPh sb="3" eb="7">
      <t>キタヒロシマニシ</t>
    </rPh>
    <rPh sb="7" eb="11">
      <t>コウトウガッコウ</t>
    </rPh>
    <phoneticPr fontId="5"/>
  </si>
  <si>
    <t>北広島西高等学校</t>
  </si>
  <si>
    <t>北海道石狩翔陽高等学校</t>
    <rPh sb="0" eb="3">
      <t>ホッカイドウ</t>
    </rPh>
    <rPh sb="3" eb="5">
      <t>イシカリ</t>
    </rPh>
    <rPh sb="5" eb="7">
      <t>ショウヨウ</t>
    </rPh>
    <rPh sb="7" eb="9">
      <t>コウトウ</t>
    </rPh>
    <rPh sb="9" eb="11">
      <t>ガッコウ</t>
    </rPh>
    <phoneticPr fontId="5"/>
  </si>
  <si>
    <t>石狩翔陽高等学校</t>
  </si>
  <si>
    <t>北海道石狩南高等学校</t>
    <rPh sb="0" eb="3">
      <t>ホッカイドウ</t>
    </rPh>
    <rPh sb="3" eb="6">
      <t>イシカリミナミ</t>
    </rPh>
    <rPh sb="6" eb="10">
      <t>コウトウガッコウ</t>
    </rPh>
    <phoneticPr fontId="5"/>
  </si>
  <si>
    <t>石狩南高等学校</t>
  </si>
  <si>
    <t>北海道当別高等学校</t>
    <rPh sb="0" eb="3">
      <t>ホッカイドウ</t>
    </rPh>
    <rPh sb="3" eb="9">
      <t>トウベツコウトウガッコウ</t>
    </rPh>
    <phoneticPr fontId="5"/>
  </si>
  <si>
    <t>当別高等学校</t>
  </si>
  <si>
    <t>市立札幌旭丘高等学校</t>
    <rPh sb="0" eb="2">
      <t>シリツ</t>
    </rPh>
    <rPh sb="2" eb="4">
      <t>サッポロ</t>
    </rPh>
    <rPh sb="4" eb="8">
      <t>アサヒ</t>
    </rPh>
    <rPh sb="8" eb="10">
      <t>ガッコウ</t>
    </rPh>
    <phoneticPr fontId="5"/>
  </si>
  <si>
    <t>市立札幌旭丘高等学校</t>
  </si>
  <si>
    <t>市立札幌藻岩高等学校</t>
    <rPh sb="0" eb="2">
      <t>シリツ</t>
    </rPh>
    <rPh sb="2" eb="4">
      <t>サッポロ</t>
    </rPh>
    <rPh sb="4" eb="6">
      <t>モイワ</t>
    </rPh>
    <rPh sb="6" eb="10">
      <t>コウトウガッコウ</t>
    </rPh>
    <phoneticPr fontId="5"/>
  </si>
  <si>
    <t>市立札幌藻岩高等学校</t>
  </si>
  <si>
    <t>市立札幌清田高等学校</t>
    <rPh sb="0" eb="2">
      <t>シリツ</t>
    </rPh>
    <rPh sb="2" eb="4">
      <t>サッポロ</t>
    </rPh>
    <rPh sb="4" eb="6">
      <t>キヨタ</t>
    </rPh>
    <rPh sb="6" eb="10">
      <t>コウトウガッコウ</t>
    </rPh>
    <phoneticPr fontId="5"/>
  </si>
  <si>
    <t>市立札幌清田高等学校</t>
  </si>
  <si>
    <t>市立札幌新川高等学校</t>
    <rPh sb="0" eb="2">
      <t>シリツ</t>
    </rPh>
    <rPh sb="2" eb="4">
      <t>サッポロ</t>
    </rPh>
    <rPh sb="4" eb="6">
      <t>シンカワ</t>
    </rPh>
    <rPh sb="6" eb="10">
      <t>コウトウガッコウ</t>
    </rPh>
    <phoneticPr fontId="5"/>
  </si>
  <si>
    <t>市立札幌新川高等学校</t>
  </si>
  <si>
    <t>市立札幌平岸高等学校</t>
    <rPh sb="0" eb="2">
      <t>シリツ</t>
    </rPh>
    <rPh sb="2" eb="4">
      <t>サッポロ</t>
    </rPh>
    <rPh sb="4" eb="6">
      <t>ヒラギシ</t>
    </rPh>
    <rPh sb="6" eb="8">
      <t>コウトウ</t>
    </rPh>
    <rPh sb="8" eb="10">
      <t>ガッコウ</t>
    </rPh>
    <phoneticPr fontId="5"/>
  </si>
  <si>
    <t>市立札幌平岸高等学校</t>
  </si>
  <si>
    <t>市立札幌啓北商業高等学校</t>
    <rPh sb="0" eb="2">
      <t>シリツ</t>
    </rPh>
    <rPh sb="2" eb="4">
      <t>サッポロ</t>
    </rPh>
    <rPh sb="4" eb="6">
      <t>ケイホク</t>
    </rPh>
    <rPh sb="6" eb="8">
      <t>ショウギョウ</t>
    </rPh>
    <rPh sb="8" eb="12">
      <t>コウトウガッコウ</t>
    </rPh>
    <phoneticPr fontId="5"/>
  </si>
  <si>
    <t>市立札幌啓北商業高等学校</t>
  </si>
  <si>
    <t>市立札幌大通高等学校</t>
    <rPh sb="0" eb="2">
      <t>シリツ</t>
    </rPh>
    <rPh sb="2" eb="4">
      <t>サッポロ</t>
    </rPh>
    <rPh sb="4" eb="5">
      <t>オオドウリ</t>
    </rPh>
    <rPh sb="5" eb="6">
      <t>トオ</t>
    </rPh>
    <rPh sb="6" eb="10">
      <t>コウトウガッコウ</t>
    </rPh>
    <phoneticPr fontId="5"/>
  </si>
  <si>
    <t>市立札幌大通高等学校</t>
  </si>
  <si>
    <t>北海高等学校</t>
    <rPh sb="0" eb="2">
      <t>ホッカイ</t>
    </rPh>
    <rPh sb="2" eb="4">
      <t>コウトウ</t>
    </rPh>
    <rPh sb="4" eb="6">
      <t>ガッコウ</t>
    </rPh>
    <phoneticPr fontId="5"/>
  </si>
  <si>
    <t>北海高等学校</t>
  </si>
  <si>
    <t>札幌光星高等学校</t>
    <rPh sb="0" eb="2">
      <t>サッポロ</t>
    </rPh>
    <rPh sb="2" eb="3">
      <t>ヒカル</t>
    </rPh>
    <rPh sb="3" eb="4">
      <t>ホクセイ</t>
    </rPh>
    <rPh sb="4" eb="6">
      <t>コウトウ</t>
    </rPh>
    <rPh sb="6" eb="8">
      <t>ガッコウ</t>
    </rPh>
    <phoneticPr fontId="5"/>
  </si>
  <si>
    <t>札幌光星高等学校</t>
  </si>
  <si>
    <t>札幌第一高等学校</t>
    <rPh sb="0" eb="2">
      <t>サッポロ</t>
    </rPh>
    <rPh sb="2" eb="4">
      <t>ダイイチ</t>
    </rPh>
    <rPh sb="4" eb="8">
      <t>コウトウガッコウ</t>
    </rPh>
    <phoneticPr fontId="5"/>
  </si>
  <si>
    <t>札幌第一高等学校</t>
  </si>
  <si>
    <t>札幌創成高等学校</t>
    <rPh sb="0" eb="2">
      <t>サッポロ</t>
    </rPh>
    <rPh sb="2" eb="4">
      <t>ソウセイ</t>
    </rPh>
    <rPh sb="4" eb="6">
      <t>コウトウ</t>
    </rPh>
    <rPh sb="6" eb="8">
      <t>ガッコウ</t>
    </rPh>
    <phoneticPr fontId="5"/>
  </si>
  <si>
    <t>札幌創成高等学校</t>
  </si>
  <si>
    <t>北星学園女子高等学校</t>
    <rPh sb="0" eb="6">
      <t>ホクセイガクエンジョシ</t>
    </rPh>
    <rPh sb="6" eb="8">
      <t>コウトウ</t>
    </rPh>
    <rPh sb="8" eb="10">
      <t>ガッコウ</t>
    </rPh>
    <phoneticPr fontId="5"/>
  </si>
  <si>
    <t>北星学園女子高等学校</t>
  </si>
  <si>
    <t>札幌大谷高等学校</t>
    <rPh sb="0" eb="2">
      <t>サッポロ</t>
    </rPh>
    <rPh sb="2" eb="4">
      <t>オオタニ</t>
    </rPh>
    <rPh sb="4" eb="8">
      <t>コウトウガッコウ</t>
    </rPh>
    <phoneticPr fontId="5"/>
  </si>
  <si>
    <t>札幌大谷高等学校</t>
  </si>
  <si>
    <t>札幌静修高等学校</t>
    <rPh sb="0" eb="2">
      <t>サッポロ</t>
    </rPh>
    <rPh sb="2" eb="4">
      <t>セイシュウ</t>
    </rPh>
    <rPh sb="4" eb="6">
      <t>コウトウ</t>
    </rPh>
    <rPh sb="6" eb="8">
      <t>ガッコウ</t>
    </rPh>
    <phoneticPr fontId="5"/>
  </si>
  <si>
    <t>札幌静修高等学校</t>
  </si>
  <si>
    <t>藤女子高等学校</t>
    <rPh sb="0" eb="3">
      <t>フジジョシ</t>
    </rPh>
    <rPh sb="3" eb="5">
      <t>コウトウ</t>
    </rPh>
    <rPh sb="5" eb="7">
      <t>ガッコウ</t>
    </rPh>
    <phoneticPr fontId="5"/>
  </si>
  <si>
    <t>藤女子高等学校</t>
  </si>
  <si>
    <t>札幌北斗高等学校</t>
    <rPh sb="0" eb="2">
      <t>サッポロ</t>
    </rPh>
    <rPh sb="2" eb="4">
      <t>ホクト</t>
    </rPh>
    <rPh sb="4" eb="6">
      <t>コウトウ</t>
    </rPh>
    <rPh sb="6" eb="8">
      <t>ガッコウ</t>
    </rPh>
    <phoneticPr fontId="5"/>
  </si>
  <si>
    <t>札幌北斗高等学校</t>
  </si>
  <si>
    <t>札幌山の手高等学校</t>
    <rPh sb="0" eb="2">
      <t>サッポロ</t>
    </rPh>
    <rPh sb="2" eb="3">
      <t>ヤマ</t>
    </rPh>
    <rPh sb="4" eb="5">
      <t>テ</t>
    </rPh>
    <rPh sb="5" eb="9">
      <t>コウトウガッコウ</t>
    </rPh>
    <phoneticPr fontId="5"/>
  </si>
  <si>
    <t>札幌山の手高等学校</t>
  </si>
  <si>
    <t>札幌新陽高等学校</t>
    <rPh sb="0" eb="2">
      <t>サッポロ</t>
    </rPh>
    <rPh sb="2" eb="4">
      <t>シンヨウ</t>
    </rPh>
    <rPh sb="4" eb="8">
      <t>コウトウガッコウ</t>
    </rPh>
    <phoneticPr fontId="5"/>
  </si>
  <si>
    <t>札幌新陽高等学校</t>
  </si>
  <si>
    <t>札幌龍谷学園高等学校</t>
    <rPh sb="0" eb="2">
      <t>サッポロ</t>
    </rPh>
    <rPh sb="2" eb="4">
      <t>リュウコク</t>
    </rPh>
    <rPh sb="4" eb="6">
      <t>ガクエン</t>
    </rPh>
    <rPh sb="6" eb="10">
      <t>コウトウガッコウ</t>
    </rPh>
    <phoneticPr fontId="5"/>
  </si>
  <si>
    <t>札幌龍谷学園高等学校</t>
  </si>
  <si>
    <t>北海学園札幌高等学校</t>
    <rPh sb="0" eb="4">
      <t>ホッカイガクエン</t>
    </rPh>
    <rPh sb="4" eb="6">
      <t>サッポロ</t>
    </rPh>
    <rPh sb="6" eb="8">
      <t>コウトウ</t>
    </rPh>
    <rPh sb="8" eb="10">
      <t>ガッコウ</t>
    </rPh>
    <phoneticPr fontId="5"/>
  </si>
  <si>
    <t>北海学園札幌高等学校</t>
  </si>
  <si>
    <t>立命館慶祥高等学校</t>
    <rPh sb="0" eb="3">
      <t>リツメイカン</t>
    </rPh>
    <rPh sb="3" eb="4">
      <t>ケイショウ</t>
    </rPh>
    <rPh sb="4" eb="5">
      <t>ショウ</t>
    </rPh>
    <rPh sb="5" eb="9">
      <t>コウトウガッコウ</t>
    </rPh>
    <phoneticPr fontId="5"/>
  </si>
  <si>
    <t>立命館慶祥高等学校</t>
  </si>
  <si>
    <t>札幌日本大学高等学校</t>
    <rPh sb="0" eb="2">
      <t>サッポロ</t>
    </rPh>
    <rPh sb="2" eb="6">
      <t>ニホンダイガク</t>
    </rPh>
    <rPh sb="6" eb="10">
      <t>コウトウガッコウ</t>
    </rPh>
    <phoneticPr fontId="5"/>
  </si>
  <si>
    <t>札幌日本大学高等学校</t>
  </si>
  <si>
    <t>とわの森三愛高等学校</t>
  </si>
  <si>
    <t>北嶺高等学校</t>
    <rPh sb="0" eb="2">
      <t>ホクレイ</t>
    </rPh>
    <rPh sb="2" eb="6">
      <t>コウトウガッコウ</t>
    </rPh>
    <phoneticPr fontId="5"/>
  </si>
  <si>
    <t>北嶺高等学校</t>
  </si>
  <si>
    <t>池上学院高等学校</t>
    <rPh sb="0" eb="4">
      <t>イケガミガクイン</t>
    </rPh>
    <rPh sb="4" eb="6">
      <t>コウトウ</t>
    </rPh>
    <rPh sb="6" eb="8">
      <t>ガッコウ</t>
    </rPh>
    <phoneticPr fontId="5"/>
  </si>
  <si>
    <t>池上学院高等学校</t>
  </si>
  <si>
    <t>星槎国際高等学校</t>
    <rPh sb="0" eb="2">
      <t>セイサ</t>
    </rPh>
    <rPh sb="2" eb="4">
      <t>コクサイ</t>
    </rPh>
    <rPh sb="4" eb="6">
      <t>コウトウ</t>
    </rPh>
    <rPh sb="6" eb="8">
      <t>ガッコウ</t>
    </rPh>
    <phoneticPr fontId="2"/>
  </si>
  <si>
    <t>星槎国際高等学校</t>
  </si>
  <si>
    <t>北海道有朋高等学校(通信制)</t>
  </si>
  <si>
    <t>有朋高等学校(通信制)</t>
    <rPh sb="7" eb="10">
      <t>ツウシンセイ</t>
    </rPh>
    <phoneticPr fontId="2"/>
  </si>
  <si>
    <t>市立札幌開成中等教育学校</t>
  </si>
  <si>
    <t>北星学園大学附属高等学校</t>
  </si>
  <si>
    <t>東海大学付属札幌高等学校</t>
  </si>
  <si>
    <t>北海道科学大学高等学校</t>
  </si>
  <si>
    <t>酪農学園大学附属とわの森三愛高等学校(通信制)</t>
    <rPh sb="4" eb="6">
      <t>ダイガク</t>
    </rPh>
    <rPh sb="6" eb="8">
      <t>フゾク</t>
    </rPh>
    <rPh sb="21" eb="22">
      <t>セイ</t>
    </rPh>
    <phoneticPr fontId="1"/>
  </si>
  <si>
    <t>とわの森三愛高等学校(通信制)</t>
    <rPh sb="13" eb="14">
      <t>セイ</t>
    </rPh>
    <phoneticPr fontId="1"/>
  </si>
  <si>
    <t>学校番号</t>
    <rPh sb="0" eb="2">
      <t>がっこう</t>
    </rPh>
    <rPh sb="2" eb="4">
      <t>ばんごう</t>
    </rPh>
    <phoneticPr fontId="4" type="Hiragana"/>
  </si>
  <si>
    <t>学校名</t>
    <rPh sb="0" eb="3">
      <t>ガッコウメイ</t>
    </rPh>
    <phoneticPr fontId="4"/>
  </si>
  <si>
    <t>出品パネル数</t>
    <rPh sb="0" eb="2">
      <t>シュッピン</t>
    </rPh>
    <rPh sb="5" eb="6">
      <t>スウ</t>
    </rPh>
    <phoneticPr fontId="4"/>
  </si>
  <si>
    <t>単写真</t>
    <rPh sb="0" eb="1">
      <t>タン</t>
    </rPh>
    <rPh sb="1" eb="3">
      <t>シャシン</t>
    </rPh>
    <phoneticPr fontId="4"/>
  </si>
  <si>
    <t>組写真</t>
    <rPh sb="0" eb="1">
      <t>クミ</t>
    </rPh>
    <rPh sb="1" eb="3">
      <t>シャシン</t>
    </rPh>
    <phoneticPr fontId="4"/>
  </si>
  <si>
    <t>出品数合計</t>
    <rPh sb="0" eb="2">
      <t>シュッピン</t>
    </rPh>
    <rPh sb="2" eb="3">
      <t>スウ</t>
    </rPh>
    <rPh sb="3" eb="5">
      <t>ゴウケイ</t>
    </rPh>
    <phoneticPr fontId="4"/>
  </si>
  <si>
    <t>展示順</t>
    <rPh sb="0" eb="2">
      <t>てんじ</t>
    </rPh>
    <rPh sb="2" eb="3">
      <t>じゅん</t>
    </rPh>
    <phoneticPr fontId="4" type="Hiragana"/>
  </si>
  <si>
    <t>顧問名</t>
    <rPh sb="0" eb="2">
      <t>コモン</t>
    </rPh>
    <rPh sb="2" eb="3">
      <t>メイ</t>
    </rPh>
    <phoneticPr fontId="4"/>
  </si>
  <si>
    <t>部長名</t>
  </si>
  <si>
    <t>部員数</t>
  </si>
  <si>
    <t>出品人数</t>
    <rPh sb="0" eb="2">
      <t>しゅっぴん</t>
    </rPh>
    <rPh sb="2" eb="4">
      <t>にんずう</t>
    </rPh>
    <phoneticPr fontId="4" type="Hiragana"/>
  </si>
  <si>
    <t>学校寸評・クラブ紹介</t>
    <rPh sb="0" eb="2">
      <t>ガッコウ</t>
    </rPh>
    <rPh sb="2" eb="4">
      <t>スンピョウ</t>
    </rPh>
    <rPh sb="8" eb="10">
      <t>ショウカイ</t>
    </rPh>
    <phoneticPr fontId="4"/>
  </si>
  <si>
    <t>年</t>
    <rPh sb="0" eb="1">
      <t>ネン</t>
    </rPh>
    <phoneticPr fontId="4"/>
  </si>
  <si>
    <t>↓緑色の所に数字を入力すると、黄色のところにも数字が入ります。</t>
    <rPh sb="1" eb="3">
      <t>ミドリイロ</t>
    </rPh>
    <rPh sb="4" eb="5">
      <t>トコロ</t>
    </rPh>
    <rPh sb="6" eb="8">
      <t>スウジ</t>
    </rPh>
    <rPh sb="9" eb="11">
      <t>ニュウリョク</t>
    </rPh>
    <rPh sb="15" eb="17">
      <t>キイロ</t>
    </rPh>
    <rPh sb="23" eb="25">
      <t>スウジ</t>
    </rPh>
    <rPh sb="26" eb="27">
      <t>ハイ</t>
    </rPh>
    <phoneticPr fontId="4"/>
  </si>
  <si>
    <t>「Ａ４縦」で２名分ずつ４名分の印刷ができます。</t>
    <rPh sb="3" eb="4">
      <t>タテ</t>
    </rPh>
    <rPh sb="7" eb="9">
      <t>メイブン</t>
    </rPh>
    <rPh sb="12" eb="13">
      <t>メイ</t>
    </rPh>
    <rPh sb="13" eb="14">
      <t>ブン</t>
    </rPh>
    <rPh sb="15" eb="17">
      <t>インサツ</t>
    </rPh>
    <phoneticPr fontId="4"/>
  </si>
  <si>
    <t>学校番号　作品番号</t>
    <phoneticPr fontId="4"/>
  </si>
  <si>
    <r>
      <t xml:space="preserve">作品の底辺にあわせて、裏面から貼り付けること
</t>
    </r>
    <r>
      <rPr>
        <sz val="18"/>
        <rFont val="ＭＳ ゴシック"/>
        <family val="3"/>
        <charset val="128"/>
      </rPr>
      <t>↓</t>
    </r>
    <rPh sb="0" eb="2">
      <t>サクヒン</t>
    </rPh>
    <rPh sb="3" eb="5">
      <t>テイヘン</t>
    </rPh>
    <rPh sb="11" eb="13">
      <t>ウラメン</t>
    </rPh>
    <rPh sb="15" eb="18">
      <t>ハリツ</t>
    </rPh>
    <phoneticPr fontId="4"/>
  </si>
  <si>
    <t>破線の内側が貼り付け部分</t>
  </si>
  <si>
    <t>題
名</t>
  </si>
  <si>
    <t>氏 名</t>
    <phoneticPr fontId="4"/>
  </si>
  <si>
    <t xml:space="preserve"> 学校名</t>
    <phoneticPr fontId="4"/>
  </si>
  <si>
    <t>学 年</t>
    <phoneticPr fontId="4"/>
  </si>
  <si>
    <t>「地区大会応募用」</t>
    <rPh sb="1" eb="3">
      <t>チク</t>
    </rPh>
    <rPh sb="3" eb="5">
      <t>タイカイ</t>
    </rPh>
    <rPh sb="5" eb="8">
      <t>オウボヨウ</t>
    </rPh>
    <phoneticPr fontId="4"/>
  </si>
  <si>
    <t>学校番号　作品番号</t>
    <phoneticPr fontId="4"/>
  </si>
  <si>
    <t>高等学校</t>
    <rPh sb="0" eb="2">
      <t>コウトウ</t>
    </rPh>
    <rPh sb="2" eb="4">
      <t>ガッコウ</t>
    </rPh>
    <phoneticPr fontId="4"/>
  </si>
  <si>
    <t>氏 名</t>
    <phoneticPr fontId="4"/>
  </si>
  <si>
    <t xml:space="preserve"> 学校名</t>
    <phoneticPr fontId="4"/>
  </si>
  <si>
    <t>学 年</t>
    <phoneticPr fontId="4"/>
  </si>
  <si>
    <t>←緑色の所に数字を入力すると、黄色のところにも数字が入ります。</t>
    <rPh sb="1" eb="3">
      <t>ミドリイロ</t>
    </rPh>
    <rPh sb="4" eb="5">
      <t>トコロ</t>
    </rPh>
    <rPh sb="6" eb="8">
      <t>スウジ</t>
    </rPh>
    <rPh sb="9" eb="11">
      <t>ニュウリョク</t>
    </rPh>
    <rPh sb="15" eb="17">
      <t>キイロ</t>
    </rPh>
    <rPh sb="23" eb="25">
      <t>スウジ</t>
    </rPh>
    <rPh sb="26" eb="27">
      <t>ハイ</t>
    </rPh>
    <phoneticPr fontId="4"/>
  </si>
  <si>
    <t>「Ａ４縦」で４名分の印刷。　それが１枚印刷できる。</t>
    <rPh sb="3" eb="4">
      <t>タテ</t>
    </rPh>
    <rPh sb="7" eb="9">
      <t>メイブン</t>
    </rPh>
    <rPh sb="10" eb="12">
      <t>インサツ</t>
    </rPh>
    <rPh sb="18" eb="19">
      <t>マイ</t>
    </rPh>
    <rPh sb="19" eb="21">
      <t>インサツ</t>
    </rPh>
    <phoneticPr fontId="4"/>
  </si>
  <si>
    <t>・</t>
    <phoneticPr fontId="4"/>
  </si>
  <si>
    <t>・</t>
  </si>
  <si>
    <t>学校名</t>
    <rPh sb="0" eb="2">
      <t>ガッコウ</t>
    </rPh>
    <rPh sb="2" eb="3">
      <t>メイ</t>
    </rPh>
    <phoneticPr fontId="4"/>
  </si>
  <si>
    <t>画　題</t>
    <rPh sb="0" eb="1">
      <t>ガ</t>
    </rPh>
    <rPh sb="2" eb="3">
      <t>ダイ</t>
    </rPh>
    <phoneticPr fontId="4"/>
  </si>
  <si>
    <t>氏　名</t>
    <rPh sb="0" eb="1">
      <t>シ</t>
    </rPh>
    <rPh sb="2" eb="3">
      <t>メイ</t>
    </rPh>
    <phoneticPr fontId="4"/>
  </si>
  <si>
    <t>・</t>
    <phoneticPr fontId="4"/>
  </si>
  <si>
    <t>・</t>
    <phoneticPr fontId="4"/>
  </si>
  <si>
    <t>・</t>
    <phoneticPr fontId="4"/>
  </si>
  <si>
    <t>「Ａ４横」で２名分ずつ印刷できます。</t>
    <rPh sb="3" eb="4">
      <t>ヨコ</t>
    </rPh>
    <rPh sb="7" eb="9">
      <t>メイブン</t>
    </rPh>
    <rPh sb="11" eb="13">
      <t>インサツ</t>
    </rPh>
    <phoneticPr fontId="4"/>
  </si>
  <si>
    <t>↓「出品一覧」の番号を入力すると下の2つも完成</t>
    <rPh sb="2" eb="4">
      <t>シュッピン</t>
    </rPh>
    <rPh sb="4" eb="6">
      <t>イチラン</t>
    </rPh>
    <rPh sb="8" eb="10">
      <t>バンゴウ</t>
    </rPh>
    <rPh sb="11" eb="13">
      <t>ニュウリョク</t>
    </rPh>
    <rPh sb="16" eb="17">
      <t>シタ</t>
    </rPh>
    <rPh sb="21" eb="23">
      <t>カンセイ</t>
    </rPh>
    <phoneticPr fontId="4"/>
  </si>
  <si>
    <t>↓「出品一覧」の作品番号を入力すると下の2つも完成</t>
    <rPh sb="2" eb="4">
      <t>シュッピン</t>
    </rPh>
    <rPh sb="4" eb="6">
      <t>イチラン</t>
    </rPh>
    <rPh sb="8" eb="10">
      <t>サクヒン</t>
    </rPh>
    <rPh sb="10" eb="12">
      <t>バンゴウ</t>
    </rPh>
    <rPh sb="13" eb="15">
      <t>ニュウリョク</t>
    </rPh>
    <rPh sb="18" eb="19">
      <t>シタ</t>
    </rPh>
    <rPh sb="23" eb="25">
      <t>カンセイ</t>
    </rPh>
    <phoneticPr fontId="4"/>
  </si>
  <si>
    <t>題　名</t>
    <rPh sb="0" eb="1">
      <t>ダイ</t>
    </rPh>
    <rPh sb="2" eb="3">
      <t>メイ</t>
    </rPh>
    <phoneticPr fontId="4"/>
  </si>
  <si>
    <t>学年</t>
    <rPh sb="0" eb="2">
      <t>ガクネン</t>
    </rPh>
    <phoneticPr fontId="4"/>
  </si>
  <si>
    <t>・</t>
    <phoneticPr fontId="4"/>
  </si>
  <si>
    <t>・</t>
    <phoneticPr fontId="4"/>
  </si>
  <si>
    <t>・</t>
    <phoneticPr fontId="4"/>
  </si>
  <si>
    <t xml:space="preserve">                    </t>
    <phoneticPr fontId="4"/>
  </si>
  <si>
    <t>No</t>
    <phoneticPr fontId="4"/>
  </si>
  <si>
    <t>組</t>
    <rPh sb="0" eb="1">
      <t>く</t>
    </rPh>
    <phoneticPr fontId="4" type="Hiragana"/>
  </si>
  <si>
    <t>種類</t>
    <rPh sb="0" eb="2">
      <t>しゅるい</t>
    </rPh>
    <phoneticPr fontId="4" type="Hiragana"/>
  </si>
  <si>
    <t>No</t>
    <phoneticPr fontId="4"/>
  </si>
  <si>
    <t>部長名</t>
    <rPh sb="0" eb="3">
      <t>ブチョウメイ</t>
    </rPh>
    <phoneticPr fontId="4"/>
  </si>
  <si>
    <t>部員数</t>
    <rPh sb="0" eb="2">
      <t>ブイン</t>
    </rPh>
    <rPh sb="2" eb="3">
      <t>スウ</t>
    </rPh>
    <phoneticPr fontId="4"/>
  </si>
  <si>
    <t>氏　　名</t>
    <rPh sb="0" eb="1">
      <t>シ</t>
    </rPh>
    <rPh sb="3" eb="4">
      <t>メイ</t>
    </rPh>
    <phoneticPr fontId="4"/>
  </si>
  <si>
    <t>題　　名</t>
    <rPh sb="0" eb="1">
      <t>ダイ</t>
    </rPh>
    <rPh sb="3" eb="4">
      <t>メイ</t>
    </rPh>
    <phoneticPr fontId="4"/>
  </si>
  <si>
    <t>札幌に移転</t>
    <rPh sb="0" eb="2">
      <t>サッポロ</t>
    </rPh>
    <rPh sb="3" eb="5">
      <t>イテン</t>
    </rPh>
    <phoneticPr fontId="3"/>
  </si>
  <si>
    <t>備考</t>
    <rPh sb="0" eb="2">
      <t>ビコウ</t>
    </rPh>
    <phoneticPr fontId="2"/>
  </si>
  <si>
    <t>依頼により</t>
    <rPh sb="0" eb="2">
      <t>イライ</t>
    </rPh>
    <phoneticPr fontId="3"/>
  </si>
  <si>
    <t>酪農学園大学附属とわの森三愛高等学校(全日制)</t>
    <rPh sb="4" eb="6">
      <t>ダイガク</t>
    </rPh>
    <rPh sb="6" eb="8">
      <t>フゾク</t>
    </rPh>
    <rPh sb="19" eb="21">
      <t>ゼンニチ</t>
    </rPh>
    <rPh sb="21" eb="22">
      <t>セイ</t>
    </rPh>
    <phoneticPr fontId="2"/>
  </si>
  <si>
    <t>コメント
あり</t>
    <phoneticPr fontId="4" type="Hiragana"/>
  </si>
  <si>
    <t>コメント
あり</t>
    <phoneticPr fontId="4" type="Hiragana"/>
  </si>
  <si>
    <t>※</t>
    <phoneticPr fontId="3"/>
  </si>
  <si>
    <t>コメ
ント
あり</t>
    <phoneticPr fontId="4" type="Hiragana"/>
  </si>
  <si>
    <t>↑必ず入れてください。</t>
    <rPh sb="1" eb="2">
      <t>カナラ</t>
    </rPh>
    <rPh sb="3" eb="4">
      <t>イ</t>
    </rPh>
    <phoneticPr fontId="3"/>
  </si>
  <si>
    <t>『高文連写真出品作品一覧』作成上の留意事項</t>
    <rPh sb="13" eb="15">
      <t>サクセイ</t>
    </rPh>
    <phoneticPr fontId="3"/>
  </si>
  <si>
    <t>●入力　　（ 以下の項目をすべて入力，学校名・学校番号＆番号は自動的に表示します )</t>
    <phoneticPr fontId="3"/>
  </si>
  <si>
    <t xml:space="preserve"> 3　部長名</t>
    <phoneticPr fontId="3"/>
  </si>
  <si>
    <t>●注意</t>
    <phoneticPr fontId="3"/>
  </si>
  <si>
    <t>(1) 「出品作品一覧」以外のシートには，指示されているところ以外は入力できません。</t>
    <phoneticPr fontId="3"/>
  </si>
  <si>
    <t>●提出先　（ ダウンロード，添付ファイルの送信など，不明な点がありましたら，ご連絡ください ）</t>
    <phoneticPr fontId="3"/>
  </si>
  <si>
    <r>
      <t xml:space="preserve"> 1　学校番号　　　　･･･　</t>
    </r>
    <r>
      <rPr>
        <sz val="10.5"/>
        <rFont val="ＭＳ ゴシック"/>
        <family val="3"/>
        <charset val="128"/>
      </rPr>
      <t>学校番号を「学校番号」シートから確認して数字で入力</t>
    </r>
    <rPh sb="15" eb="17">
      <t>ガッコウ</t>
    </rPh>
    <rPh sb="17" eb="19">
      <t>バンゴウ</t>
    </rPh>
    <rPh sb="21" eb="23">
      <t>ガッコウ</t>
    </rPh>
    <rPh sb="23" eb="25">
      <t>バンゴウ</t>
    </rPh>
    <rPh sb="31" eb="33">
      <t>カクニン</t>
    </rPh>
    <rPh sb="35" eb="37">
      <t>スウジ</t>
    </rPh>
    <rPh sb="38" eb="40">
      <t>ニュウリョク</t>
    </rPh>
    <phoneticPr fontId="2"/>
  </si>
  <si>
    <t xml:space="preserve">出 品 目 録 </t>
    <rPh sb="0" eb="1">
      <t>デ</t>
    </rPh>
    <rPh sb="2" eb="3">
      <t>シナ</t>
    </rPh>
    <rPh sb="4" eb="5">
      <t>メ</t>
    </rPh>
    <rPh sb="6" eb="7">
      <t>ロク</t>
    </rPh>
    <phoneticPr fontId="4"/>
  </si>
  <si>
    <r>
      <t>※種類の欄は</t>
    </r>
    <r>
      <rPr>
        <b/>
        <sz val="10"/>
        <rFont val="游ゴシック"/>
        <family val="3"/>
        <charset val="128"/>
        <scheme val="minor"/>
      </rPr>
      <t>Ｍ</t>
    </r>
    <r>
      <rPr>
        <sz val="10"/>
        <rFont val="游ゴシック"/>
        <family val="3"/>
        <charset val="128"/>
        <scheme val="minor"/>
      </rPr>
      <t>（モノクロ）、</t>
    </r>
    <r>
      <rPr>
        <b/>
        <sz val="10"/>
        <rFont val="游ゴシック"/>
        <family val="3"/>
        <charset val="128"/>
        <scheme val="minor"/>
      </rPr>
      <t>Ｃ</t>
    </r>
    <r>
      <rPr>
        <sz val="10"/>
        <rFont val="游ゴシック"/>
        <family val="3"/>
        <charset val="128"/>
        <scheme val="minor"/>
      </rPr>
      <t>（カラー）、</t>
    </r>
    <r>
      <rPr>
        <b/>
        <sz val="10"/>
        <rFont val="游ゴシック"/>
        <family val="3"/>
        <charset val="128"/>
        <scheme val="minor"/>
      </rPr>
      <t>Ｄ</t>
    </r>
    <r>
      <rPr>
        <sz val="10"/>
        <rFont val="游ゴシック"/>
        <family val="3"/>
        <charset val="128"/>
        <scheme val="minor"/>
      </rPr>
      <t>（デジタル）です。</t>
    </r>
    <rPh sb="1" eb="3">
      <t>しゅるい</t>
    </rPh>
    <rPh sb="4" eb="5">
      <t>らん</t>
    </rPh>
    <phoneticPr fontId="4" type="Hiragana"/>
  </si>
  <si>
    <t xml:space="preserve"> 組写真がある場合，
 ２Ｌ判またはキャビネサイズで出品している</t>
    <rPh sb="1" eb="2">
      <t>ク</t>
    </rPh>
    <rPh sb="2" eb="4">
      <t>シャシン</t>
    </rPh>
    <rPh sb="7" eb="9">
      <t>バアイ</t>
    </rPh>
    <rPh sb="14" eb="15">
      <t>バン</t>
    </rPh>
    <rPh sb="26" eb="28">
      <t>シュッピン</t>
    </rPh>
    <phoneticPr fontId="3"/>
  </si>
  <si>
    <t>(4) このエクセルファイルを，下記のメールアドレス宛てに添付しメール送信してください。</t>
    <rPh sb="16" eb="18">
      <t>カキ</t>
    </rPh>
    <rPh sb="35" eb="37">
      <t>ソウシン</t>
    </rPh>
    <phoneticPr fontId="3"/>
  </si>
  <si>
    <t>略称</t>
    <rPh sb="0" eb="2">
      <t>リャクショウ</t>
    </rPh>
    <phoneticPr fontId="3"/>
  </si>
  <si>
    <t>コメ
ント
あり</t>
    <phoneticPr fontId="4" type="Hiragana"/>
  </si>
  <si>
    <r>
      <rPr>
        <b/>
        <sz val="11"/>
        <color rgb="FFFF0000"/>
        <rFont val="ＭＳ ゴシック"/>
        <family val="3"/>
        <charset val="128"/>
      </rPr>
      <t>←</t>
    </r>
    <r>
      <rPr>
        <b/>
        <sz val="11"/>
        <rFont val="ＭＳ ゴシック"/>
        <family val="3"/>
        <charset val="128"/>
      </rPr>
      <t>必ず入れてください。(標準）出品数合計÷６</t>
    </r>
    <rPh sb="1" eb="2">
      <t>かなら</t>
    </rPh>
    <rPh sb="3" eb="4">
      <t>い</t>
    </rPh>
    <rPh sb="12" eb="14">
      <t>ひょうじゅん</t>
    </rPh>
    <rPh sb="15" eb="20">
      <t>しゅっぴんすう</t>
    </rPh>
    <phoneticPr fontId="4" type="Hiragana"/>
  </si>
  <si>
    <t>　</t>
  </si>
  <si>
    <t xml:space="preserve">市立山の手支援学校 </t>
    <phoneticPr fontId="3"/>
  </si>
  <si>
    <t>北海道札幌視覚学校</t>
    <phoneticPr fontId="3"/>
  </si>
  <si>
    <t>新篠津高等養護学校</t>
    <phoneticPr fontId="3"/>
  </si>
  <si>
    <t xml:space="preserve">市立山の手支援学校 </t>
    <phoneticPr fontId="5"/>
  </si>
  <si>
    <t>北海道札幌視覚学校</t>
    <phoneticPr fontId="5"/>
  </si>
  <si>
    <t>クラーク国際大通高等学校</t>
    <phoneticPr fontId="5"/>
  </si>
  <si>
    <t>クラーク国際大通高等学校</t>
    <phoneticPr fontId="3"/>
  </si>
  <si>
    <t>新篠津高等養護学校</t>
    <phoneticPr fontId="2"/>
  </si>
  <si>
    <t>北海道芸術高等学校</t>
    <phoneticPr fontId="1"/>
  </si>
  <si>
    <t xml:space="preserve">市立山の手支援 </t>
    <phoneticPr fontId="3"/>
  </si>
  <si>
    <t>北海道札幌視覚</t>
    <phoneticPr fontId="3"/>
  </si>
  <si>
    <t>新篠津高等養護</t>
    <phoneticPr fontId="3"/>
  </si>
  <si>
    <t>顧問
確認</t>
  </si>
  <si>
    <t>番号</t>
  </si>
  <si>
    <t>学校番号
＋番号</t>
  </si>
  <si>
    <t>題　　　　　名</t>
  </si>
  <si>
    <t>題名(ひらがな)</t>
  </si>
  <si>
    <t>組</t>
  </si>
  <si>
    <t>種類</t>
  </si>
  <si>
    <t>年</t>
  </si>
  <si>
    <t>氏　　　名</t>
  </si>
  <si>
    <t>氏名(ひらがな)</t>
  </si>
  <si>
    <t>学　校　名</t>
  </si>
  <si>
    <t>結果</t>
  </si>
  <si>
    <t>全道大会出品番号
(出品票作成用)</t>
  </si>
  <si>
    <t>ﾃﾞｼﾞﾀﾙ
加工</t>
  </si>
  <si>
    <t>印刷前に「出品作品一覧」シートの「全道大会出品番号」を入力してください。</t>
    <rPh sb="0" eb="2">
      <t>インサツ</t>
    </rPh>
    <rPh sb="2" eb="3">
      <t>マエ</t>
    </rPh>
    <rPh sb="5" eb="7">
      <t>シュッピン</t>
    </rPh>
    <rPh sb="7" eb="9">
      <t>サクヒン</t>
    </rPh>
    <rPh sb="9" eb="11">
      <t>イチラン</t>
    </rPh>
    <rPh sb="17" eb="19">
      <t>ゼンドウ</t>
    </rPh>
    <rPh sb="19" eb="21">
      <t>タイカイ</t>
    </rPh>
    <rPh sb="21" eb="23">
      <t>シュッピン</t>
    </rPh>
    <rPh sb="23" eb="25">
      <t>バンゴウ</t>
    </rPh>
    <rPh sb="27" eb="29">
      <t>ニュウリョク</t>
    </rPh>
    <phoneticPr fontId="3"/>
  </si>
  <si>
    <t>↓「出品作品一覧」の「番号」を入力すると下の2つも完成</t>
    <rPh sb="2" eb="4">
      <t>シュッピン</t>
    </rPh>
    <rPh sb="4" eb="6">
      <t>サクヒン</t>
    </rPh>
    <rPh sb="6" eb="8">
      <t>イチラン</t>
    </rPh>
    <rPh sb="11" eb="13">
      <t>バンゴウ</t>
    </rPh>
    <rPh sb="15" eb="17">
      <t>ニュウリョク</t>
    </rPh>
    <rPh sb="20" eb="21">
      <t>シタ</t>
    </rPh>
    <rPh sb="25" eb="27">
      <t>カンセイ</t>
    </rPh>
    <phoneticPr fontId="4"/>
  </si>
  <si>
    <t>北海道文教大学附属高等学校</t>
    <rPh sb="7" eb="8">
      <t>フ</t>
    </rPh>
    <phoneticPr fontId="5"/>
  </si>
  <si>
    <t>北海道文教大学附属高等学校</t>
    <rPh sb="7" eb="8">
      <t>フ</t>
    </rPh>
    <phoneticPr fontId="3"/>
  </si>
  <si>
    <t>出品料：出品枚数×500円=</t>
    <rPh sb="0" eb="2">
      <t>シュッピン</t>
    </rPh>
    <rPh sb="2" eb="3">
      <t>リョウ</t>
    </rPh>
    <rPh sb="4" eb="6">
      <t>シュッピン</t>
    </rPh>
    <rPh sb="6" eb="8">
      <t>マイスウ</t>
    </rPh>
    <rPh sb="12" eb="13">
      <t>エン</t>
    </rPh>
    <phoneticPr fontId="3"/>
  </si>
  <si>
    <t>題
名</t>
    <rPh sb="0" eb="1">
      <t>ダイ</t>
    </rPh>
    <rPh sb="4" eb="5">
      <t>メイ</t>
    </rPh>
    <phoneticPr fontId="3"/>
  </si>
  <si>
    <t>学
年</t>
    <phoneticPr fontId="4"/>
  </si>
  <si>
    <t>学校番号
作品番号</t>
    <rPh sb="0" eb="2">
      <t>ガッコウ</t>
    </rPh>
    <rPh sb="2" eb="4">
      <t>バンゴウ</t>
    </rPh>
    <rPh sb="5" eb="7">
      <t>サクヒン</t>
    </rPh>
    <rPh sb="7" eb="9">
      <t>バンゴウ</t>
    </rPh>
    <phoneticPr fontId="3"/>
  </si>
  <si>
    <t>氏
名</t>
    <phoneticPr fontId="4"/>
  </si>
  <si>
    <t>学
校
名</t>
    <phoneticPr fontId="4"/>
  </si>
  <si>
    <t>〈ここは必ず記入してください〉</t>
    <rPh sb="4" eb="5">
      <t>カナラ</t>
    </rPh>
    <rPh sb="6" eb="8">
      <t>キニュウ</t>
    </rPh>
    <phoneticPr fontId="3"/>
  </si>
  <si>
    <t xml:space="preserve"> 2　顧問名　　　　　･･･　３人まで対応。姓と名の間には全角スペースを入れる（名前の入力は以下同様）</t>
    <rPh sb="16" eb="17">
      <t>ニン</t>
    </rPh>
    <rPh sb="19" eb="21">
      <t>タイオウ</t>
    </rPh>
    <rPh sb="22" eb="23">
      <t>セイ</t>
    </rPh>
    <rPh sb="24" eb="25">
      <t>メイ</t>
    </rPh>
    <rPh sb="26" eb="27">
      <t>アイダ</t>
    </rPh>
    <rPh sb="29" eb="31">
      <t>ゼンカク</t>
    </rPh>
    <rPh sb="36" eb="37">
      <t>イ</t>
    </rPh>
    <rPh sb="40" eb="42">
      <t>ナマエ</t>
    </rPh>
    <rPh sb="43" eb="45">
      <t>ニュウリョク</t>
    </rPh>
    <rPh sb="46" eb="48">
      <t>イカ</t>
    </rPh>
    <rPh sb="48" eb="50">
      <t>ドウヨウ</t>
    </rPh>
    <phoneticPr fontId="3"/>
  </si>
  <si>
    <t xml:space="preserve"> 4　部員数　　　　　･･･出品しない部員の数も含めた全人数</t>
    <rPh sb="14" eb="16">
      <t>シュッピン</t>
    </rPh>
    <rPh sb="19" eb="21">
      <t>ブイン</t>
    </rPh>
    <rPh sb="22" eb="23">
      <t>カズ</t>
    </rPh>
    <rPh sb="24" eb="25">
      <t>フク</t>
    </rPh>
    <rPh sb="27" eb="28">
      <t>ゼン</t>
    </rPh>
    <rPh sb="28" eb="30">
      <t>ニンズウ</t>
    </rPh>
    <phoneticPr fontId="3"/>
  </si>
  <si>
    <t xml:space="preserve"> 5　出品人数　　　　･･･　出品した部員の人数を入力（出品しない部員は含まない）</t>
    <rPh sb="5" eb="7">
      <t>ニンズウ</t>
    </rPh>
    <rPh sb="15" eb="17">
      <t>シュッピン</t>
    </rPh>
    <rPh sb="19" eb="21">
      <t>ブインスウ</t>
    </rPh>
    <rPh sb="22" eb="24">
      <t>ニンズウ</t>
    </rPh>
    <rPh sb="25" eb="27">
      <t>ニュウリョク</t>
    </rPh>
    <rPh sb="28" eb="30">
      <t>シュッピン</t>
    </rPh>
    <rPh sb="33" eb="35">
      <t>ブイン</t>
    </rPh>
    <rPh sb="36" eb="37">
      <t>フク</t>
    </rPh>
    <phoneticPr fontId="2"/>
  </si>
  <si>
    <t xml:space="preserve"> 6　出品パネル数　　･･･　パネル数を入力（写真展での展示場所を決めるときに必要になります。1枚のパネルには単写真６枚を貼る勘定でパネル数を算出する）。</t>
    <rPh sb="18" eb="19">
      <t>スウニュイマウリョク</t>
    </rPh>
    <rPh sb="48" eb="49">
      <t>マイ</t>
    </rPh>
    <rPh sb="55" eb="56">
      <t>タン</t>
    </rPh>
    <rPh sb="56" eb="58">
      <t>シャシン</t>
    </rPh>
    <rPh sb="59" eb="60">
      <t>マイ</t>
    </rPh>
    <rPh sb="61" eb="62">
      <t>ハ</t>
    </rPh>
    <rPh sb="63" eb="65">
      <t>カンジョウ</t>
    </rPh>
    <rPh sb="69" eb="70">
      <t>スウ</t>
    </rPh>
    <rPh sb="71" eb="73">
      <t>サンシュツ</t>
    </rPh>
    <phoneticPr fontId="3"/>
  </si>
  <si>
    <t>その際、縦写真と横写真を混ぜるとパネルには６枚貼れなくなるので、縦写真のパネル、横写真のパネルをつくり、極力パネル数を少なくして</t>
    <rPh sb="2" eb="3">
      <t>サイ</t>
    </rPh>
    <rPh sb="4" eb="5">
      <t>タテ</t>
    </rPh>
    <rPh sb="5" eb="7">
      <t>シャシン</t>
    </rPh>
    <rPh sb="8" eb="9">
      <t>ヨコ</t>
    </rPh>
    <rPh sb="9" eb="11">
      <t>シャシン</t>
    </rPh>
    <rPh sb="12" eb="13">
      <t>マ</t>
    </rPh>
    <rPh sb="22" eb="23">
      <t>マイ</t>
    </rPh>
    <rPh sb="23" eb="24">
      <t>ハ</t>
    </rPh>
    <rPh sb="32" eb="33">
      <t>タテ</t>
    </rPh>
    <rPh sb="33" eb="35">
      <t>シャシン</t>
    </rPh>
    <rPh sb="40" eb="41">
      <t>ヨコ</t>
    </rPh>
    <rPh sb="41" eb="43">
      <t>シャシン</t>
    </rPh>
    <rPh sb="52" eb="54">
      <t>キョクリョク</t>
    </rPh>
    <rPh sb="57" eb="58">
      <t>スウ</t>
    </rPh>
    <rPh sb="59" eb="60">
      <t>スク</t>
    </rPh>
    <phoneticPr fontId="3"/>
  </si>
  <si>
    <t>計上すること。必ずシミュレーションして記入して下さい）。</t>
    <rPh sb="0" eb="2">
      <t>ケイジョウ</t>
    </rPh>
    <rPh sb="7" eb="8">
      <t>カナラ</t>
    </rPh>
    <rPh sb="19" eb="21">
      <t>キニュウ</t>
    </rPh>
    <rPh sb="23" eb="24">
      <t>クダ</t>
    </rPh>
    <phoneticPr fontId="3"/>
  </si>
  <si>
    <t xml:space="preserve"> 7　「学校寸評・クラブ紹介」　･･･　そのままプログラムの出品目録に載ります。忘れずに入力して下さい。</t>
    <rPh sb="30" eb="32">
      <t>シュッピン</t>
    </rPh>
    <rPh sb="32" eb="34">
      <t>モクロク</t>
    </rPh>
    <rPh sb="35" eb="36">
      <t>ノ</t>
    </rPh>
    <rPh sb="40" eb="41">
      <t>ワス</t>
    </rPh>
    <rPh sb="44" eb="46">
      <t>ニュウリョク</t>
    </rPh>
    <rPh sb="48" eb="49">
      <t>クダ</t>
    </rPh>
    <phoneticPr fontId="3"/>
  </si>
  <si>
    <t xml:space="preserve"> 8　組写真がある場合，２Ｌ判またはキャビネサイズで出品している　･･･　サイズ確認後、「確認しました」と入力</t>
    <rPh sb="9" eb="11">
      <t>バアイ</t>
    </rPh>
    <rPh sb="26" eb="28">
      <t>シュッピン</t>
    </rPh>
    <rPh sb="40" eb="42">
      <t>カクニン</t>
    </rPh>
    <rPh sb="42" eb="43">
      <t>ゴ</t>
    </rPh>
    <rPh sb="45" eb="47">
      <t>カクニン</t>
    </rPh>
    <rPh sb="53" eb="55">
      <t>ニュウリョク</t>
    </rPh>
    <phoneticPr fontId="3"/>
  </si>
  <si>
    <t xml:space="preserve"> 9　題名　　　　　　･･･　長くても15字程度で収めるようにして下さい。外国語の場合はスペリングを確認して下さい</t>
    <rPh sb="15" eb="16">
      <t>ナガ</t>
    </rPh>
    <rPh sb="21" eb="22">
      <t>ジ</t>
    </rPh>
    <rPh sb="22" eb="24">
      <t>テイド</t>
    </rPh>
    <rPh sb="25" eb="26">
      <t>オサ</t>
    </rPh>
    <rPh sb="33" eb="34">
      <t>クダ</t>
    </rPh>
    <rPh sb="37" eb="40">
      <t>ガイコクゴ</t>
    </rPh>
    <rPh sb="41" eb="43">
      <t>バアイ</t>
    </rPh>
    <rPh sb="50" eb="52">
      <t>カクニン</t>
    </rPh>
    <rPh sb="54" eb="55">
      <t>クダ</t>
    </rPh>
    <phoneticPr fontId="3"/>
  </si>
  <si>
    <t>10　題名（ひらがな）･･･　題名をひらがなで入力</t>
    <phoneticPr fontId="3"/>
  </si>
  <si>
    <t>11　組　　　　　　　･･･　単写真は１、組写真は写真の枚数を　２、３、４　と入力</t>
    <rPh sb="39" eb="41">
      <t>ニュウリョク</t>
    </rPh>
    <phoneticPr fontId="3"/>
  </si>
  <si>
    <t>12　種類　　　　　　･･･　M（フィルムモノクロ）　C（フィルムカラー）　D（デジタル）を入力</t>
    <rPh sb="46" eb="48">
      <t>ニュウリョク</t>
    </rPh>
    <phoneticPr fontId="3"/>
  </si>
  <si>
    <t>13　年　　　　　　　･･･　学年　１，２，３，４　を入力</t>
    <rPh sb="27" eb="29">
      <t>ニュウリョク</t>
    </rPh>
    <phoneticPr fontId="3"/>
  </si>
  <si>
    <t>15　氏名（ひらがな）･･･　生徒氏名をひらがなで入力（氏と名の間には全角スペースを入れて下さい）</t>
    <rPh sb="28" eb="29">
      <t>シ</t>
    </rPh>
    <rPh sb="30" eb="31">
      <t>メイ</t>
    </rPh>
    <rPh sb="32" eb="33">
      <t>アイダ</t>
    </rPh>
    <rPh sb="35" eb="37">
      <t>ゼンカク</t>
    </rPh>
    <rPh sb="42" eb="43">
      <t>イ</t>
    </rPh>
    <rPh sb="45" eb="46">
      <t>クダ</t>
    </rPh>
    <phoneticPr fontId="3"/>
  </si>
  <si>
    <t>16　デジタル加工　　･･･　デジタル加工した作品の出品は認められません。デジタル加工がないことを確認し「無」を入れてください（銀塩は不要）</t>
    <rPh sb="7" eb="9">
      <t>カコウ</t>
    </rPh>
    <rPh sb="19" eb="21">
      <t>カコウ</t>
    </rPh>
    <rPh sb="23" eb="25">
      <t>サクヒン</t>
    </rPh>
    <rPh sb="26" eb="28">
      <t>シュピン</t>
    </rPh>
    <rPh sb="29" eb="30">
      <t>ミト</t>
    </rPh>
    <rPh sb="41" eb="43">
      <t>カコウ</t>
    </rPh>
    <rPh sb="49" eb="51">
      <t>カクニン</t>
    </rPh>
    <rPh sb="53" eb="54">
      <t>ム</t>
    </rPh>
    <rPh sb="56" eb="57">
      <t>イ</t>
    </rPh>
    <rPh sb="64" eb="66">
      <t>ギンエン</t>
    </rPh>
    <rPh sb="67" eb="69">
      <t>フヨウ</t>
    </rPh>
    <phoneticPr fontId="3"/>
  </si>
  <si>
    <t>17　顧問確認　　　　･･･　未発表作品であることなど作品が規定を満たしていることを顧問が確認し「○」を入れる。</t>
    <rPh sb="3" eb="5">
      <t>コモン</t>
    </rPh>
    <rPh sb="5" eb="7">
      <t>カクニン</t>
    </rPh>
    <rPh sb="15" eb="18">
      <t>ミハッピョウ</t>
    </rPh>
    <rPh sb="18" eb="20">
      <t>サクヒン</t>
    </rPh>
    <rPh sb="27" eb="29">
      <t>サクヒン</t>
    </rPh>
    <rPh sb="30" eb="32">
      <t>キテイ</t>
    </rPh>
    <rPh sb="33" eb="34">
      <t>ミ</t>
    </rPh>
    <rPh sb="42" eb="44">
      <t>コモン</t>
    </rPh>
    <rPh sb="45" eb="47">
      <t>カクニン</t>
    </rPh>
    <rPh sb="52" eb="53">
      <t>イ</t>
    </rPh>
    <phoneticPr fontId="3"/>
  </si>
  <si>
    <t>(2) 「出品作品一覧」のみをＡ４横（複数ページ可）で印刷して、作品と一緒に提出してください。</t>
    <rPh sb="17" eb="18">
      <t>ヨコ</t>
    </rPh>
    <rPh sb="19" eb="21">
      <t>フクスウ</t>
    </rPh>
    <rPh sb="24" eb="25">
      <t>カ</t>
    </rPh>
    <rPh sb="27" eb="29">
      <t>インサツ</t>
    </rPh>
    <rPh sb="32" eb="34">
      <t>サクヒン</t>
    </rPh>
    <phoneticPr fontId="3"/>
  </si>
  <si>
    <t>(3) 「出品作品一覧」への入力の際、セルの書式は変更しないで下さい。また，２４１点以上入力したい場合，当番校にご相談ください。</t>
    <rPh sb="14" eb="16">
      <t>ニュウリョク</t>
    </rPh>
    <rPh sb="17" eb="18">
      <t>サイ</t>
    </rPh>
    <rPh sb="22" eb="24">
      <t>ショシキ</t>
    </rPh>
    <rPh sb="25" eb="27">
      <t>ヘンコウ</t>
    </rPh>
    <rPh sb="31" eb="32">
      <t>クダ</t>
    </rPh>
    <rPh sb="44" eb="46">
      <t>ニュウリョク</t>
    </rPh>
    <rPh sb="49" eb="51">
      <t>バアイ</t>
    </rPh>
    <rPh sb="52" eb="55">
      <t>トウバンコウ</t>
    </rPh>
    <phoneticPr fontId="3"/>
  </si>
  <si>
    <t>(5) メール送信の際は、件名に「写真作品データ【（番号）〇〇高校】」としてください。</t>
    <rPh sb="7" eb="9">
      <t>ソウシン</t>
    </rPh>
    <rPh sb="10" eb="11">
      <t>サイ</t>
    </rPh>
    <rPh sb="13" eb="15">
      <t>ケンメイ</t>
    </rPh>
    <rPh sb="17" eb="19">
      <t>シャシン</t>
    </rPh>
    <rPh sb="19" eb="21">
      <t>サクヒン</t>
    </rPh>
    <rPh sb="26" eb="28">
      <t>バンゴウ</t>
    </rPh>
    <rPh sb="31" eb="33">
      <t>コウコウ</t>
    </rPh>
    <phoneticPr fontId="3"/>
  </si>
  <si>
    <t>北海道北広島西高等学校　高文連写真専門部当番校事務局（担当：池田　靖）</t>
    <rPh sb="3" eb="6">
      <t>キタヒロシマ</t>
    </rPh>
    <rPh sb="6" eb="7">
      <t>ニシ</t>
    </rPh>
    <rPh sb="12" eb="15">
      <t>コウブンレン</t>
    </rPh>
    <rPh sb="15" eb="17">
      <t>シャシン</t>
    </rPh>
    <rPh sb="17" eb="20">
      <t>センモンブ</t>
    </rPh>
    <rPh sb="20" eb="23">
      <t>トウバンコウ</t>
    </rPh>
    <rPh sb="23" eb="26">
      <t>ジムキョク</t>
    </rPh>
    <rPh sb="27" eb="29">
      <t>タントウ</t>
    </rPh>
    <rPh sb="30" eb="32">
      <t>イケダ</t>
    </rPh>
    <rPh sb="33" eb="34">
      <t>ヤスシ</t>
    </rPh>
    <phoneticPr fontId="3"/>
  </si>
  <si>
    <t>〒061-1105　北広島市西の里東3丁目3番地3</t>
    <rPh sb="10" eb="14">
      <t>キタヒロシマシ</t>
    </rPh>
    <rPh sb="14" eb="15">
      <t>ニシ</t>
    </rPh>
    <rPh sb="16" eb="17">
      <t>サト</t>
    </rPh>
    <rPh sb="17" eb="18">
      <t>ヒガシ</t>
    </rPh>
    <rPh sb="19" eb="21">
      <t>チョウメ</t>
    </rPh>
    <rPh sb="22" eb="24">
      <t>バンチ</t>
    </rPh>
    <phoneticPr fontId="3"/>
  </si>
  <si>
    <t>TEL  011-375-2771</t>
    <phoneticPr fontId="3"/>
  </si>
  <si>
    <t>E-mail：761064@hokkaido-c.ed.jp</t>
    <phoneticPr fontId="2"/>
  </si>
  <si>
    <t>令和８年度　出品作品一覧　　</t>
    <rPh sb="0" eb="2">
      <t>レイワ</t>
    </rPh>
    <rPh sb="3" eb="5">
      <t>ネンド</t>
    </rPh>
    <rPh sb="6" eb="8">
      <t>シュッピン</t>
    </rPh>
    <rPh sb="8" eb="10">
      <t>サクヒン</t>
    </rPh>
    <rPh sb="10" eb="12">
      <t>イチラン</t>
    </rPh>
    <phoneticPr fontId="4"/>
  </si>
  <si>
    <t>14　氏名　　　　　　･･･　生徒氏名を入力（氏と名の間には全角スペースを入れてください）</t>
    <rPh sb="23" eb="24">
      <t>シ</t>
    </rPh>
    <rPh sb="25" eb="26">
      <t>メイ</t>
    </rPh>
    <rPh sb="27" eb="28">
      <t>アイダ</t>
    </rPh>
    <rPh sb="30" eb="32">
      <t>ゼンカク</t>
    </rPh>
    <rPh sb="37" eb="38">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</si>
</sst>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quot;年&quot;"/>
    <numFmt numFmtId="177" formatCode="General&quot;点&quot;"/>
    <numFmt numFmtId="178" formatCode="General&quot;枚&quot;"/>
  </numFmts>
  <fonts count="58">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sz val="6"/>
      <name val="ＭＳ ゴシック"/>
      <family val="2"/>
      <charset val="128"/>
    </font>
    <font>
      <sz val="6"/>
      <name val="ＭＳ Ｐゴシック"/>
      <family val="3"/>
      <charset val="128"/>
    </font>
    <font>
      <sz val="11"/>
      <color indexed="8"/>
      <name val="ＭＳ 明朝"/>
      <family val="1"/>
      <charset val="128"/>
    </font>
    <font>
      <sz val="11"/>
      <name val="ＭＳ ゴシック"/>
      <family val="3"/>
      <charset val="128"/>
    </font>
    <font>
      <sz val="11"/>
      <name val="ＭＳ Ｐゴシック"/>
      <family val="3"/>
      <charset val="128"/>
    </font>
    <font>
      <b/>
      <sz val="16"/>
      <name val="ＭＳ Ｐゴシック"/>
      <family val="3"/>
      <charset val="128"/>
    </font>
    <font>
      <b/>
      <sz val="11"/>
      <color indexed="10"/>
      <name val="ＭＳ Ｐゴシック"/>
      <family val="3"/>
      <charset val="128"/>
    </font>
    <font>
      <b/>
      <sz val="9"/>
      <color indexed="81"/>
      <name val="ＭＳ Ｐゴシック"/>
      <family val="3"/>
      <charset val="128"/>
    </font>
    <font>
      <b/>
      <sz val="11"/>
      <color indexed="10"/>
      <name val="ＭＳ ゴシック"/>
      <family val="3"/>
      <charset val="128"/>
    </font>
    <font>
      <u/>
      <sz val="11"/>
      <name val="ＭＳ Ｐゴシック"/>
      <family val="3"/>
      <charset val="128"/>
    </font>
    <font>
      <b/>
      <sz val="11"/>
      <color indexed="12"/>
      <name val="ＭＳ Ｐゴシック"/>
      <family val="3"/>
      <charset val="128"/>
    </font>
    <font>
      <sz val="20"/>
      <name val="ＭＳ ゴシック"/>
      <family val="3"/>
      <charset val="128"/>
    </font>
    <font>
      <sz val="18"/>
      <name val="ＭＳ ゴシック"/>
      <family val="3"/>
      <charset val="128"/>
    </font>
    <font>
      <sz val="14"/>
      <name val="ＭＳ ゴシック"/>
      <family val="3"/>
      <charset val="128"/>
    </font>
    <font>
      <sz val="16"/>
      <name val="ＭＳ ゴシック"/>
      <family val="3"/>
      <charset val="128"/>
    </font>
    <font>
      <sz val="16"/>
      <name val="ＭＳ Ｐゴシック"/>
      <family val="3"/>
      <charset val="128"/>
    </font>
    <font>
      <sz val="12"/>
      <name val="ＭＳ ゴシック"/>
      <family val="3"/>
      <charset val="128"/>
    </font>
    <font>
      <sz val="28"/>
      <name val="ＭＳ ゴシック"/>
      <family val="3"/>
      <charset val="128"/>
    </font>
    <font>
      <sz val="28"/>
      <name val="ＭＳ Ｐゴシック"/>
      <family val="3"/>
      <charset val="128"/>
    </font>
    <font>
      <sz val="36"/>
      <name val="ＭＳ ゴシック"/>
      <family val="3"/>
      <charset val="128"/>
    </font>
    <font>
      <b/>
      <sz val="18"/>
      <name val="ＭＳ Ｐゴシック"/>
      <family val="3"/>
      <charset val="128"/>
    </font>
    <font>
      <b/>
      <sz val="16"/>
      <name val="ＭＳ ゴシック"/>
      <family val="3"/>
      <charset val="128"/>
    </font>
    <font>
      <b/>
      <sz val="16"/>
      <color indexed="10"/>
      <name val="ＭＳ ゴシック"/>
      <family val="3"/>
      <charset val="128"/>
    </font>
    <font>
      <sz val="10"/>
      <name val="ＭＳ ゴシック"/>
      <family val="3"/>
      <charset val="128"/>
    </font>
    <font>
      <sz val="8"/>
      <color rgb="FFFF0000"/>
      <name val="ＭＳ ゴシック"/>
      <family val="3"/>
      <charset val="128"/>
    </font>
    <font>
      <sz val="8"/>
      <color indexed="10"/>
      <name val="ＭＳ ゴシック"/>
      <family val="3"/>
      <charset val="128"/>
    </font>
    <font>
      <sz val="10"/>
      <color rgb="FFFF0000"/>
      <name val="ＭＳ ゴシック"/>
      <family val="3"/>
      <charset val="128"/>
    </font>
    <font>
      <sz val="11"/>
      <color rgb="FFFF0000"/>
      <name val="ＭＳ ゴシック"/>
      <family val="3"/>
      <charset val="128"/>
    </font>
    <font>
      <sz val="11"/>
      <color theme="1"/>
      <name val="ＭＳ ゴシック"/>
      <family val="3"/>
      <charset val="128"/>
    </font>
    <font>
      <b/>
      <sz val="11"/>
      <color rgb="FFFF0000"/>
      <name val="ＭＳ ゴシック"/>
      <family val="3"/>
      <charset val="128"/>
    </font>
    <font>
      <sz val="16"/>
      <color theme="0"/>
      <name val="ＭＳ ゴシック"/>
      <family val="3"/>
      <charset val="128"/>
    </font>
    <font>
      <b/>
      <sz val="14"/>
      <name val="ＭＳ Ｐゴシック"/>
      <family val="3"/>
      <charset val="128"/>
    </font>
    <font>
      <sz val="10.5"/>
      <name val="ＭＳ ゴシック"/>
      <family val="3"/>
      <charset val="128"/>
    </font>
    <font>
      <sz val="11"/>
      <color theme="1"/>
      <name val="游ゴシック"/>
      <family val="3"/>
      <charset val="128"/>
      <scheme val="minor"/>
    </font>
    <font>
      <sz val="10"/>
      <color theme="1"/>
      <name val="游ゴシック"/>
      <family val="3"/>
      <charset val="128"/>
      <scheme val="minor"/>
    </font>
    <font>
      <b/>
      <sz val="10"/>
      <name val="游ゴシック"/>
      <family val="3"/>
      <charset val="128"/>
      <scheme val="minor"/>
    </font>
    <font>
      <sz val="11"/>
      <name val="游ゴシック"/>
      <family val="3"/>
      <charset val="128"/>
      <scheme val="minor"/>
    </font>
    <font>
      <sz val="10"/>
      <name val="游ゴシック"/>
      <family val="3"/>
      <charset val="128"/>
      <scheme val="minor"/>
    </font>
    <font>
      <b/>
      <sz val="16"/>
      <name val="游ゴシック"/>
      <family val="3"/>
      <charset val="128"/>
      <scheme val="minor"/>
    </font>
    <font>
      <sz val="14"/>
      <color rgb="FFFF0000"/>
      <name val="ＭＳ ゴシック"/>
      <family val="3"/>
      <charset val="128"/>
    </font>
    <font>
      <sz val="11"/>
      <color theme="0"/>
      <name val="ＭＳ ゴシック"/>
      <family val="2"/>
      <charset val="128"/>
    </font>
    <font>
      <b/>
      <sz val="10"/>
      <color rgb="FFFF0000"/>
      <name val="ＭＳ ゴシック"/>
      <family val="3"/>
      <charset val="128"/>
    </font>
    <font>
      <b/>
      <sz val="11"/>
      <name val="ＭＳ ゴシック"/>
      <family val="3"/>
      <charset val="128"/>
    </font>
    <font>
      <b/>
      <sz val="14"/>
      <color indexed="81"/>
      <name val="ＭＳ Ｐゴシック"/>
      <family val="3"/>
      <charset val="128"/>
    </font>
    <font>
      <sz val="12"/>
      <color theme="1"/>
      <name val="ＭＳ ゴシック"/>
      <family val="3"/>
      <charset val="128"/>
    </font>
    <font>
      <b/>
      <sz val="11"/>
      <name val="ＭＳ Ｐゴシック"/>
      <family val="3"/>
      <charset val="128"/>
    </font>
    <font>
      <b/>
      <sz val="14"/>
      <name val="ＭＳ Ｐ明朝"/>
      <family val="1"/>
      <charset val="128"/>
    </font>
    <font>
      <b/>
      <sz val="8"/>
      <name val="ＭＳ Ｐ明朝"/>
      <family val="1"/>
      <charset val="128"/>
    </font>
    <font>
      <b/>
      <sz val="11"/>
      <name val="ＭＳ Ｐ明朝"/>
      <family val="1"/>
      <charset val="128"/>
    </font>
    <font>
      <sz val="10"/>
      <color theme="1"/>
      <name val="ＭＳ ゴシック"/>
      <family val="3"/>
      <charset val="128"/>
    </font>
    <font>
      <b/>
      <sz val="16"/>
      <color rgb="FFFF0000"/>
      <name val="BIZ UDPゴシック"/>
      <family val="3"/>
      <charset val="128"/>
    </font>
    <font>
      <sz val="9"/>
      <color indexed="81"/>
      <name val="MS P ゴシック"/>
      <family val="3"/>
      <charset val="128"/>
    </font>
    <font>
      <b/>
      <sz val="9"/>
      <color indexed="81"/>
      <name val="MS P ゴシック"/>
      <family val="3"/>
      <charset val="128"/>
    </font>
    <font>
      <sz val="10.5"/>
      <color theme="1"/>
      <name val="ＭＳ ゴシック"/>
      <family val="3"/>
      <charset val="128"/>
    </font>
    <font>
      <b/>
      <sz val="9"/>
      <color rgb="FF000000"/>
      <name val="MS P ゴシック"/>
      <charset val="128"/>
    </font>
  </fonts>
  <fills count="9">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indexed="13"/>
        <bgColor indexed="64"/>
      </patternFill>
    </fill>
    <fill>
      <patternFill patternType="solid">
        <fgColor indexed="43"/>
        <bgColor indexed="64"/>
      </patternFill>
    </fill>
    <fill>
      <patternFill patternType="solid">
        <fgColor indexed="11"/>
        <bgColor indexed="64"/>
      </patternFill>
    </fill>
    <fill>
      <patternFill patternType="solid">
        <fgColor theme="0" tint="-4.9989318521683403E-2"/>
        <bgColor indexed="64"/>
      </patternFill>
    </fill>
    <fill>
      <patternFill patternType="solid">
        <fgColor rgb="FFFF0000"/>
        <bgColor indexed="64"/>
      </patternFill>
    </fill>
  </fills>
  <borders count="94">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dotted">
        <color indexed="64"/>
      </bottom>
      <diagonal/>
    </border>
    <border>
      <left/>
      <right/>
      <top style="dotted">
        <color indexed="64"/>
      </top>
      <bottom/>
      <diagonal/>
    </border>
    <border>
      <left/>
      <right style="thin">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thin">
        <color indexed="64"/>
      </right>
      <top style="thin">
        <color indexed="64"/>
      </top>
      <bottom style="double">
        <color indexed="64"/>
      </bottom>
      <diagonal/>
    </border>
    <border>
      <left style="thin">
        <color indexed="64"/>
      </left>
      <right style="hair">
        <color auto="1"/>
      </right>
      <top style="thin">
        <color indexed="64"/>
      </top>
      <bottom style="double">
        <color indexed="64"/>
      </bottom>
      <diagonal/>
    </border>
    <border>
      <left style="hair">
        <color auto="1"/>
      </left>
      <right style="hair">
        <color auto="1"/>
      </right>
      <top style="thin">
        <color indexed="64"/>
      </top>
      <bottom style="double">
        <color indexed="64"/>
      </bottom>
      <diagonal/>
    </border>
    <border>
      <left style="hair">
        <color auto="1"/>
      </left>
      <right style="thin">
        <color indexed="64"/>
      </right>
      <top style="thin">
        <color indexed="64"/>
      </top>
      <bottom style="double">
        <color indexed="64"/>
      </bottom>
      <diagonal/>
    </border>
    <border>
      <left/>
      <right style="hair">
        <color auto="1"/>
      </right>
      <top style="thin">
        <color indexed="64"/>
      </top>
      <bottom style="double">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style="thin">
        <color indexed="64"/>
      </left>
      <right/>
      <top style="thin">
        <color indexed="64"/>
      </top>
      <bottom style="double">
        <color indexed="64"/>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style="thin">
        <color indexed="64"/>
      </right>
      <top style="thin">
        <color indexed="64"/>
      </top>
      <bottom style="double">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right style="hair">
        <color auto="1"/>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top style="hair">
        <color auto="1"/>
      </top>
      <bottom style="hair">
        <color auto="1"/>
      </bottom>
      <diagonal/>
    </border>
    <border>
      <left style="thin">
        <color indexed="64"/>
      </left>
      <right/>
      <top style="hair">
        <color auto="1"/>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hair">
        <color auto="1"/>
      </bottom>
      <diagonal/>
    </border>
    <border>
      <left style="hair">
        <color auto="1"/>
      </left>
      <right/>
      <top style="hair">
        <color auto="1"/>
      </top>
      <bottom style="thin">
        <color indexed="64"/>
      </bottom>
      <diagonal/>
    </border>
    <border>
      <left style="hair">
        <color auto="1"/>
      </left>
      <right/>
      <top/>
      <bottom style="hair">
        <color auto="1"/>
      </bottom>
      <diagonal/>
    </border>
    <border>
      <left style="thin">
        <color indexed="64"/>
      </left>
      <right style="thin">
        <color indexed="64"/>
      </right>
      <top/>
      <bottom style="hair">
        <color auto="1"/>
      </bottom>
      <diagonal/>
    </border>
    <border>
      <left style="hair">
        <color auto="1"/>
      </left>
      <right/>
      <top style="thin">
        <color indexed="64"/>
      </top>
      <bottom style="double">
        <color indexed="64"/>
      </bottom>
      <diagonal/>
    </border>
    <border>
      <left/>
      <right/>
      <top style="hair">
        <color auto="1"/>
      </top>
      <bottom style="thin">
        <color indexed="64"/>
      </bottom>
      <diagonal/>
    </border>
    <border>
      <left/>
      <right/>
      <top style="hair">
        <color auto="1"/>
      </top>
      <bottom style="hair">
        <color auto="1"/>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style="hair">
        <color auto="1"/>
      </top>
      <bottom/>
      <diagonal/>
    </border>
  </borders>
  <cellStyleXfs count="3">
    <xf numFmtId="0" fontId="0" fillId="0" borderId="0">
      <alignment vertical="center"/>
    </xf>
    <xf numFmtId="0" fontId="7" fillId="0" borderId="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0" fillId="3" borderId="1" xfId="0" applyFill="1" applyBorder="1" applyAlignment="1">
      <alignment horizontal="center" vertical="center"/>
    </xf>
    <xf numFmtId="0" fontId="0" fillId="0" borderId="1" xfId="0" applyBorder="1">
      <alignment vertical="center"/>
    </xf>
    <xf numFmtId="0" fontId="7" fillId="0" borderId="0" xfId="1">
      <alignment vertical="center"/>
    </xf>
    <xf numFmtId="0" fontId="7" fillId="0" borderId="0" xfId="1" applyAlignment="1">
      <alignment horizontal="center" vertical="center"/>
    </xf>
    <xf numFmtId="0" fontId="6" fillId="0" borderId="0" xfId="1" applyFont="1" applyAlignment="1">
      <alignment horizontal="center" vertical="center"/>
    </xf>
    <xf numFmtId="0" fontId="11" fillId="0" borderId="0" xfId="1" applyFont="1">
      <alignment vertical="center"/>
    </xf>
    <xf numFmtId="0" fontId="12" fillId="6" borderId="13" xfId="1" applyFont="1" applyFill="1" applyBorder="1">
      <alignment vertical="center"/>
    </xf>
    <xf numFmtId="0" fontId="7" fillId="4" borderId="13" xfId="1" applyFill="1" applyBorder="1">
      <alignment vertical="center"/>
    </xf>
    <xf numFmtId="0" fontId="13" fillId="0" borderId="0" xfId="1" applyFont="1">
      <alignment vertical="center"/>
    </xf>
    <xf numFmtId="0" fontId="7" fillId="4" borderId="2" xfId="1" applyFill="1" applyBorder="1">
      <alignment vertical="center"/>
    </xf>
    <xf numFmtId="0" fontId="7" fillId="6" borderId="0" xfId="1" applyFill="1">
      <alignment vertical="center"/>
    </xf>
    <xf numFmtId="0" fontId="7" fillId="4" borderId="0" xfId="1" applyFill="1">
      <alignment vertical="center"/>
    </xf>
    <xf numFmtId="0" fontId="6" fillId="0" borderId="14" xfId="1" applyFont="1" applyBorder="1" applyAlignment="1">
      <alignment horizontal="center" vertical="center"/>
    </xf>
    <xf numFmtId="0" fontId="7" fillId="0" borderId="15" xfId="1" applyBorder="1" applyAlignment="1">
      <alignment horizontal="center" vertical="center"/>
    </xf>
    <xf numFmtId="0" fontId="6" fillId="0" borderId="15" xfId="1" applyFont="1" applyBorder="1" applyAlignment="1">
      <alignment horizontal="center" vertical="center"/>
    </xf>
    <xf numFmtId="0" fontId="14" fillId="0" borderId="12" xfId="1" applyFont="1" applyBorder="1" applyAlignment="1">
      <alignment horizontal="center" vertical="center" textRotation="180" shrinkToFit="1"/>
    </xf>
    <xf numFmtId="0" fontId="6" fillId="0" borderId="0" xfId="1" applyFont="1" applyAlignment="1">
      <alignment horizontal="center" vertical="center" textRotation="90"/>
    </xf>
    <xf numFmtId="0" fontId="6" fillId="0" borderId="20" xfId="1" applyFont="1" applyBorder="1" applyAlignment="1">
      <alignment horizontal="center" vertical="center" textRotation="90" wrapText="1"/>
    </xf>
    <xf numFmtId="0" fontId="18" fillId="0" borderId="20" xfId="1" applyFont="1" applyBorder="1" applyAlignment="1">
      <alignment horizontal="center" vertical="center" textRotation="90"/>
    </xf>
    <xf numFmtId="0" fontId="19" fillId="0" borderId="21" xfId="1" applyFont="1" applyBorder="1" applyAlignment="1">
      <alignment horizontal="center" vertical="center" textRotation="90" wrapText="1"/>
    </xf>
    <xf numFmtId="0" fontId="7" fillId="0" borderId="14" xfId="1" applyBorder="1" applyAlignment="1">
      <alignment horizontal="center" vertical="center"/>
    </xf>
    <xf numFmtId="0" fontId="7" fillId="6" borderId="3" xfId="1" applyFill="1" applyBorder="1">
      <alignment vertical="center"/>
    </xf>
    <xf numFmtId="0" fontId="7" fillId="4" borderId="3" xfId="1" applyFill="1" applyBorder="1">
      <alignment vertical="center"/>
    </xf>
    <xf numFmtId="0" fontId="6" fillId="6" borderId="0" xfId="1" applyFont="1" applyFill="1" applyAlignment="1">
      <alignment horizontal="center" vertical="center"/>
    </xf>
    <xf numFmtId="0" fontId="7" fillId="6" borderId="0" xfId="1" applyFill="1" applyAlignment="1">
      <alignment horizontal="center" vertical="center"/>
    </xf>
    <xf numFmtId="0" fontId="20" fillId="0" borderId="3" xfId="1" applyFont="1" applyBorder="1" applyAlignment="1">
      <alignment horizontal="center" vertical="center" shrinkToFit="1"/>
    </xf>
    <xf numFmtId="176" fontId="21" fillId="0" borderId="3" xfId="1" applyNumberFormat="1" applyFont="1" applyBorder="1" applyAlignment="1">
      <alignment horizontal="center" vertical="center" shrinkToFit="1"/>
    </xf>
    <xf numFmtId="176" fontId="21" fillId="0" borderId="3" xfId="1" applyNumberFormat="1" applyFont="1" applyBorder="1" applyAlignment="1">
      <alignment horizontal="right" vertical="center" shrinkToFit="1"/>
    </xf>
    <xf numFmtId="0" fontId="9" fillId="0" borderId="0" xfId="1" applyFont="1">
      <alignment vertical="center"/>
    </xf>
    <xf numFmtId="0" fontId="8" fillId="5" borderId="22" xfId="1" applyFont="1" applyFill="1" applyBorder="1" applyAlignment="1">
      <alignment horizontal="center" vertical="center"/>
    </xf>
    <xf numFmtId="0" fontId="23" fillId="0" borderId="0" xfId="1" applyFont="1" applyAlignment="1">
      <alignment vertical="center" shrinkToFit="1"/>
    </xf>
    <xf numFmtId="0" fontId="23" fillId="0" borderId="3" xfId="1" applyFont="1" applyBorder="1" applyAlignment="1">
      <alignment horizontal="center" vertical="center" shrinkToFit="1"/>
    </xf>
    <xf numFmtId="49" fontId="6" fillId="0" borderId="0" xfId="1" applyNumberFormat="1" applyFont="1">
      <alignment vertical="center"/>
    </xf>
    <xf numFmtId="0" fontId="24" fillId="0" borderId="0" xfId="1" applyFont="1">
      <alignment vertical="center"/>
    </xf>
    <xf numFmtId="0" fontId="6" fillId="0" borderId="0" xfId="1" applyFont="1">
      <alignment vertical="center"/>
    </xf>
    <xf numFmtId="0" fontId="6" fillId="0" borderId="0" xfId="1" applyFont="1" applyAlignment="1">
      <alignment horizontal="distributed" vertical="center"/>
    </xf>
    <xf numFmtId="0" fontId="6" fillId="0" borderId="0" xfId="1" applyFont="1" applyAlignment="1">
      <alignment horizontal="left" vertical="center" wrapText="1"/>
    </xf>
    <xf numFmtId="0" fontId="6" fillId="0" borderId="0" xfId="1" applyFont="1" applyAlignment="1">
      <alignment vertical="top" wrapText="1"/>
    </xf>
    <xf numFmtId="0" fontId="6" fillId="0" borderId="3" xfId="1" applyFont="1" applyBorder="1" applyAlignment="1">
      <alignment horizontal="center" vertical="center"/>
    </xf>
    <xf numFmtId="0" fontId="6" fillId="0" borderId="3" xfId="1" applyFont="1" applyBorder="1">
      <alignment vertical="center"/>
    </xf>
    <xf numFmtId="0" fontId="6" fillId="0" borderId="0" xfId="1" applyFont="1" applyAlignment="1">
      <alignment horizontal="distributed" vertical="center" wrapText="1"/>
    </xf>
    <xf numFmtId="0" fontId="6" fillId="0" borderId="0" xfId="1" applyFont="1" applyAlignment="1">
      <alignment vertical="center" wrapText="1"/>
    </xf>
    <xf numFmtId="0" fontId="27" fillId="2" borderId="0" xfId="1" applyFont="1" applyFill="1" applyAlignment="1">
      <alignment horizontal="center" vertical="center" wrapText="1"/>
    </xf>
    <xf numFmtId="0" fontId="28" fillId="4" borderId="0" xfId="1" applyFont="1" applyFill="1" applyAlignment="1">
      <alignment horizontal="center" vertical="center" wrapText="1"/>
    </xf>
    <xf numFmtId="0" fontId="29" fillId="0" borderId="5" xfId="1" applyFont="1" applyBorder="1">
      <alignment vertical="center"/>
    </xf>
    <xf numFmtId="0" fontId="26" fillId="0" borderId="3" xfId="1" applyFont="1" applyBorder="1" applyAlignment="1">
      <alignment horizontal="center" vertical="center" shrinkToFit="1"/>
    </xf>
    <xf numFmtId="49" fontId="30" fillId="0" borderId="0" xfId="1" applyNumberFormat="1" applyFont="1" applyAlignment="1">
      <alignment horizontal="right" vertical="center"/>
    </xf>
    <xf numFmtId="49" fontId="26" fillId="0" borderId="3" xfId="1" applyNumberFormat="1" applyFont="1" applyBorder="1" applyAlignment="1">
      <alignment horizontal="center" vertical="center" shrinkToFit="1"/>
    </xf>
    <xf numFmtId="0" fontId="6" fillId="0" borderId="8" xfId="1" applyFont="1" applyBorder="1" applyAlignment="1">
      <alignment horizontal="distributed" vertical="center"/>
    </xf>
    <xf numFmtId="0" fontId="16" fillId="0" borderId="0" xfId="1" applyFont="1">
      <alignment vertical="center"/>
    </xf>
    <xf numFmtId="0" fontId="6" fillId="0" borderId="8" xfId="1" applyFont="1" applyBorder="1">
      <alignment vertical="center"/>
    </xf>
    <xf numFmtId="0" fontId="6" fillId="0" borderId="8" xfId="1" applyFont="1" applyBorder="1" applyAlignment="1">
      <alignment horizontal="left" vertical="center" wrapText="1"/>
    </xf>
    <xf numFmtId="0" fontId="31" fillId="0" borderId="0" xfId="0" applyFont="1">
      <alignment vertical="center"/>
    </xf>
    <xf numFmtId="0" fontId="16" fillId="0" borderId="3" xfId="1" applyFont="1" applyBorder="1" applyAlignment="1" applyProtection="1">
      <alignment horizontal="distributed" vertical="center"/>
      <protection locked="0"/>
    </xf>
    <xf numFmtId="0" fontId="6" fillId="0" borderId="3" xfId="1" applyFont="1" applyBorder="1" applyAlignment="1" applyProtection="1">
      <alignment horizontal="center" vertical="center"/>
      <protection locked="0"/>
    </xf>
    <xf numFmtId="0" fontId="26" fillId="0" borderId="19" xfId="1" applyFont="1" applyBorder="1" applyAlignment="1">
      <alignment horizontal="center" vertical="center" shrinkToFit="1"/>
    </xf>
    <xf numFmtId="0" fontId="25" fillId="0" borderId="0" xfId="1" applyFont="1">
      <alignment vertical="center"/>
    </xf>
    <xf numFmtId="0" fontId="6" fillId="0" borderId="16" xfId="1" applyFont="1" applyBorder="1" applyAlignment="1">
      <alignment horizontal="center" vertical="center" textRotation="180" shrinkToFit="1"/>
    </xf>
    <xf numFmtId="0" fontId="17" fillId="0" borderId="8" xfId="1" applyFont="1" applyBorder="1" applyAlignment="1">
      <alignment vertical="center" textRotation="180" shrinkToFit="1"/>
    </xf>
    <xf numFmtId="0" fontId="33" fillId="0" borderId="7" xfId="1" applyFont="1" applyBorder="1" applyAlignment="1">
      <alignment horizontal="center" vertical="center" textRotation="180" shrinkToFit="1"/>
    </xf>
    <xf numFmtId="0" fontId="23" fillId="0" borderId="30" xfId="1" applyFont="1" applyBorder="1" applyAlignment="1">
      <alignment horizontal="center" vertical="center" shrinkToFit="1"/>
    </xf>
    <xf numFmtId="0" fontId="23" fillId="0" borderId="31" xfId="1" applyFont="1" applyBorder="1" applyAlignment="1">
      <alignment horizontal="center" vertical="center" shrinkToFit="1"/>
    </xf>
    <xf numFmtId="0" fontId="6" fillId="0" borderId="0" xfId="0" applyFont="1">
      <alignment vertical="center"/>
    </xf>
    <xf numFmtId="0" fontId="37" fillId="0" borderId="0" xfId="0" applyFont="1">
      <alignment vertical="center"/>
    </xf>
    <xf numFmtId="0" fontId="38" fillId="0" borderId="0" xfId="0" applyFont="1" applyAlignment="1"/>
    <xf numFmtId="0" fontId="37" fillId="0" borderId="60" xfId="0" applyFont="1" applyBorder="1" applyAlignment="1">
      <alignment horizontal="center" vertical="center"/>
    </xf>
    <xf numFmtId="0" fontId="37" fillId="0" borderId="48" xfId="0" applyFont="1" applyBorder="1" applyAlignment="1">
      <alignment horizontal="center" vertical="center" shrinkToFit="1"/>
    </xf>
    <xf numFmtId="0" fontId="37" fillId="0" borderId="49" xfId="0" applyFont="1" applyBorder="1" applyAlignment="1">
      <alignment horizontal="center" vertical="center" shrinkToFit="1"/>
    </xf>
    <xf numFmtId="0" fontId="37" fillId="0" borderId="50" xfId="0" applyFont="1" applyBorder="1" applyAlignment="1">
      <alignment horizontal="center" vertical="center" shrinkToFit="1"/>
    </xf>
    <xf numFmtId="0" fontId="37" fillId="0" borderId="64" xfId="0" applyFont="1" applyBorder="1" applyAlignment="1">
      <alignment horizontal="center" vertical="center"/>
    </xf>
    <xf numFmtId="0" fontId="37" fillId="0" borderId="56" xfId="0" applyFont="1" applyBorder="1" applyAlignment="1">
      <alignment horizontal="center" vertical="center" shrinkToFit="1"/>
    </xf>
    <xf numFmtId="0" fontId="37" fillId="0" borderId="61" xfId="0" applyFont="1" applyBorder="1" applyAlignment="1">
      <alignment horizontal="center" vertical="center"/>
    </xf>
    <xf numFmtId="0" fontId="37" fillId="0" borderId="43"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44" xfId="0" applyFont="1" applyBorder="1" applyAlignment="1">
      <alignment horizontal="center" vertical="center" shrinkToFit="1"/>
    </xf>
    <xf numFmtId="0" fontId="37" fillId="0" borderId="65" xfId="0" applyFont="1" applyBorder="1" applyAlignment="1">
      <alignment horizontal="center" vertical="center"/>
    </xf>
    <xf numFmtId="0" fontId="37" fillId="0" borderId="57" xfId="0" applyFont="1" applyBorder="1" applyAlignment="1">
      <alignment horizontal="center" vertical="center" shrinkToFit="1"/>
    </xf>
    <xf numFmtId="0" fontId="37" fillId="0" borderId="62" xfId="0" applyFont="1" applyBorder="1" applyAlignment="1">
      <alignment horizontal="center" vertical="center"/>
    </xf>
    <xf numFmtId="0" fontId="37" fillId="0" borderId="45" xfId="0" applyFont="1" applyBorder="1" applyAlignment="1">
      <alignment horizontal="center" vertical="center" shrinkToFit="1"/>
    </xf>
    <xf numFmtId="0" fontId="37" fillId="0" borderId="46" xfId="0" applyFont="1" applyBorder="1" applyAlignment="1">
      <alignment horizontal="center" vertical="center" shrinkToFit="1"/>
    </xf>
    <xf numFmtId="0" fontId="37" fillId="0" borderId="47" xfId="0" applyFont="1" applyBorder="1" applyAlignment="1">
      <alignment horizontal="center" vertical="center" shrinkToFit="1"/>
    </xf>
    <xf numFmtId="0" fontId="37" fillId="0" borderId="66" xfId="0" applyFont="1" applyBorder="1" applyAlignment="1">
      <alignment horizontal="center" vertical="center"/>
    </xf>
    <xf numFmtId="0" fontId="37" fillId="0" borderId="58" xfId="0" applyFont="1" applyBorder="1" applyAlignment="1">
      <alignment horizontal="center" vertical="center" shrinkToFit="1"/>
    </xf>
    <xf numFmtId="0" fontId="40" fillId="0" borderId="0" xfId="0" applyFont="1">
      <alignment vertical="center"/>
    </xf>
    <xf numFmtId="0" fontId="37" fillId="0" borderId="74" xfId="0" applyFont="1" applyBorder="1" applyAlignment="1">
      <alignment horizontal="center" vertical="center" shrinkToFit="1"/>
    </xf>
    <xf numFmtId="0" fontId="37" fillId="0" borderId="75" xfId="0" applyFont="1" applyBorder="1" applyAlignment="1">
      <alignment horizontal="center" vertical="center"/>
    </xf>
    <xf numFmtId="0" fontId="37" fillId="0" borderId="77" xfId="0" applyFont="1" applyBorder="1" applyAlignment="1">
      <alignment horizontal="center" vertical="center"/>
    </xf>
    <xf numFmtId="0" fontId="37" fillId="0" borderId="78" xfId="0" applyFont="1" applyBorder="1" applyAlignment="1">
      <alignment horizontal="center" vertical="center" shrinkToFit="1"/>
    </xf>
    <xf numFmtId="0" fontId="37" fillId="0" borderId="2" xfId="0" applyFont="1" applyBorder="1" applyAlignment="1">
      <alignment horizontal="center" vertical="center"/>
    </xf>
    <xf numFmtId="0" fontId="37" fillId="0" borderId="79" xfId="0" applyFont="1" applyBorder="1" applyAlignment="1">
      <alignment horizontal="center" vertical="center" shrinkToFit="1"/>
    </xf>
    <xf numFmtId="0" fontId="37" fillId="0" borderId="80" xfId="0" applyFont="1" applyBorder="1" applyAlignment="1">
      <alignment horizontal="center" vertical="center"/>
    </xf>
    <xf numFmtId="0" fontId="37" fillId="7" borderId="59" xfId="0" applyFont="1" applyFill="1" applyBorder="1" applyAlignment="1">
      <alignment horizontal="center" vertical="center"/>
    </xf>
    <xf numFmtId="0" fontId="37" fillId="7" borderId="52" xfId="0" applyFont="1" applyFill="1" applyBorder="1" applyAlignment="1">
      <alignment horizontal="center" vertical="center"/>
    </xf>
    <xf numFmtId="0" fontId="37" fillId="7" borderId="53" xfId="0" applyFont="1" applyFill="1" applyBorder="1" applyAlignment="1">
      <alignment horizontal="center" vertical="center"/>
    </xf>
    <xf numFmtId="0" fontId="37" fillId="7" borderId="53" xfId="0" applyFont="1" applyFill="1" applyBorder="1" applyAlignment="1">
      <alignment horizontal="center" vertical="center" textRotation="255"/>
    </xf>
    <xf numFmtId="0" fontId="37" fillId="7" borderId="54" xfId="0" applyFont="1" applyFill="1" applyBorder="1" applyAlignment="1">
      <alignment horizontal="center" vertical="center"/>
    </xf>
    <xf numFmtId="0" fontId="37" fillId="7" borderId="63" xfId="0" applyFont="1" applyFill="1" applyBorder="1" applyAlignment="1">
      <alignment horizontal="center" vertical="center"/>
    </xf>
    <xf numFmtId="0" fontId="37" fillId="7" borderId="55" xfId="0" applyFont="1" applyFill="1" applyBorder="1" applyAlignment="1">
      <alignment horizontal="center" vertical="center"/>
    </xf>
    <xf numFmtId="0" fontId="37" fillId="7" borderId="81" xfId="0" applyFont="1" applyFill="1" applyBorder="1" applyAlignment="1">
      <alignment horizontal="center" vertical="center"/>
    </xf>
    <xf numFmtId="0" fontId="37" fillId="7" borderId="51" xfId="0" applyFont="1" applyFill="1" applyBorder="1" applyAlignment="1">
      <alignment horizontal="center" vertical="center"/>
    </xf>
    <xf numFmtId="0" fontId="37" fillId="0" borderId="67" xfId="0" applyFont="1" applyBorder="1" applyAlignment="1">
      <alignment horizontal="center" vertical="center" shrinkToFit="1"/>
    </xf>
    <xf numFmtId="0" fontId="37" fillId="0" borderId="68" xfId="0" applyFont="1" applyBorder="1" applyAlignment="1">
      <alignment horizontal="center" vertical="center" shrinkToFit="1"/>
    </xf>
    <xf numFmtId="0" fontId="37" fillId="0" borderId="69" xfId="0" applyFont="1" applyBorder="1" applyAlignment="1">
      <alignment horizontal="center" vertical="center" shrinkToFit="1"/>
    </xf>
    <xf numFmtId="0" fontId="37" fillId="0" borderId="91" xfId="0" applyFont="1" applyBorder="1" applyAlignment="1">
      <alignment horizontal="center" vertical="center"/>
    </xf>
    <xf numFmtId="0" fontId="37" fillId="0" borderId="70" xfId="0" applyFont="1" applyBorder="1" applyAlignment="1">
      <alignment horizontal="center" vertical="center" shrinkToFit="1"/>
    </xf>
    <xf numFmtId="0" fontId="37" fillId="0" borderId="87" xfId="0" applyFont="1" applyBorder="1" applyAlignment="1">
      <alignment horizontal="center" vertical="center"/>
    </xf>
    <xf numFmtId="0" fontId="37" fillId="0" borderId="40" xfId="0" applyFont="1" applyBorder="1" applyAlignment="1">
      <alignment horizontal="center" vertical="center" shrinkToFit="1"/>
    </xf>
    <xf numFmtId="0" fontId="37" fillId="0" borderId="41" xfId="0" applyFont="1" applyBorder="1" applyAlignment="1">
      <alignment horizontal="center" vertical="center" shrinkToFit="1"/>
    </xf>
    <xf numFmtId="0" fontId="37" fillId="0" borderId="42" xfId="0" applyFont="1" applyBorder="1" applyAlignment="1">
      <alignment horizontal="center" vertical="center" shrinkToFit="1"/>
    </xf>
    <xf numFmtId="0" fontId="37" fillId="0" borderId="86" xfId="0" applyFont="1" applyBorder="1" applyAlignment="1">
      <alignment horizontal="center" vertical="center"/>
    </xf>
    <xf numFmtId="0" fontId="37" fillId="0" borderId="76" xfId="0" applyFont="1" applyBorder="1" applyAlignment="1">
      <alignment horizontal="center" vertical="center" shrinkToFit="1"/>
    </xf>
    <xf numFmtId="0" fontId="37" fillId="0" borderId="92" xfId="0" applyFont="1" applyBorder="1" applyAlignment="1">
      <alignment horizontal="center" vertical="center" shrinkToFit="1"/>
    </xf>
    <xf numFmtId="0" fontId="37" fillId="0" borderId="93" xfId="0" applyFont="1" applyBorder="1" applyAlignment="1">
      <alignment horizontal="center" vertical="center"/>
    </xf>
    <xf numFmtId="0" fontId="37" fillId="0" borderId="84" xfId="0" applyFont="1" applyBorder="1" applyAlignment="1">
      <alignment horizontal="center" vertical="center" shrinkToFit="1"/>
    </xf>
    <xf numFmtId="0" fontId="37" fillId="0" borderId="13" xfId="0" applyFont="1" applyBorder="1" applyAlignment="1">
      <alignment horizontal="center" vertical="center"/>
    </xf>
    <xf numFmtId="0" fontId="42" fillId="0" borderId="11" xfId="1" applyFont="1" applyBorder="1" applyAlignment="1">
      <alignment vertical="center" textRotation="180" shrinkToFit="1"/>
    </xf>
    <xf numFmtId="0" fontId="43" fillId="8" borderId="1" xfId="0" applyFont="1" applyFill="1" applyBorder="1" applyAlignment="1">
      <alignment horizontal="center" vertical="center"/>
    </xf>
    <xf numFmtId="0" fontId="45" fillId="0" borderId="5" xfId="1" applyFont="1" applyBorder="1">
      <alignment vertical="center"/>
    </xf>
    <xf numFmtId="0" fontId="6" fillId="0" borderId="12" xfId="1" applyFont="1" applyBorder="1" applyAlignment="1">
      <alignment horizontal="center" vertical="center"/>
    </xf>
    <xf numFmtId="0" fontId="6" fillId="0" borderId="16" xfId="1" applyFont="1" applyBorder="1" applyAlignment="1">
      <alignment horizontal="center" vertical="center"/>
    </xf>
    <xf numFmtId="0" fontId="6" fillId="0" borderId="7" xfId="1" applyFont="1" applyBorder="1" applyAlignment="1">
      <alignment horizontal="center" vertical="center"/>
    </xf>
    <xf numFmtId="0" fontId="6" fillId="0" borderId="19" xfId="1" applyFont="1" applyBorder="1" applyAlignment="1">
      <alignment horizontal="center" vertical="center"/>
    </xf>
    <xf numFmtId="0" fontId="6" fillId="0" borderId="19" xfId="1" applyFont="1" applyBorder="1">
      <alignment vertical="center"/>
    </xf>
    <xf numFmtId="0" fontId="6" fillId="0" borderId="19" xfId="1" applyFont="1" applyBorder="1" applyAlignment="1" applyProtection="1">
      <alignment horizontal="center" vertical="center"/>
      <protection locked="0"/>
    </xf>
    <xf numFmtId="49" fontId="26" fillId="0" borderId="11" xfId="0" applyNumberFormat="1" applyFont="1" applyBorder="1" applyAlignment="1">
      <alignment horizontal="center" vertical="center"/>
    </xf>
    <xf numFmtId="0" fontId="26" fillId="0" borderId="21" xfId="0" applyFont="1" applyBorder="1" applyAlignment="1">
      <alignment horizontal="center" vertical="center" wrapText="1"/>
    </xf>
    <xf numFmtId="0" fontId="26" fillId="0" borderId="21" xfId="0" applyFont="1" applyBorder="1" applyAlignment="1">
      <alignment horizontal="center" vertical="center"/>
    </xf>
    <xf numFmtId="5" fontId="26" fillId="0" borderId="21" xfId="0" applyNumberFormat="1" applyFont="1" applyBorder="1" applyAlignment="1">
      <alignment horizontal="center" vertical="center" wrapText="1" shrinkToFit="1"/>
    </xf>
    <xf numFmtId="0" fontId="26" fillId="0" borderId="9" xfId="0" applyFont="1" applyBorder="1" applyAlignment="1">
      <alignment horizontal="center" vertical="center" wrapText="1"/>
    </xf>
    <xf numFmtId="0" fontId="16" fillId="0" borderId="19" xfId="1" applyFont="1" applyBorder="1" applyAlignment="1" applyProtection="1">
      <alignment horizontal="center" vertical="center"/>
      <protection locked="0"/>
    </xf>
    <xf numFmtId="0" fontId="16" fillId="0" borderId="3" xfId="1" applyFont="1" applyBorder="1" applyAlignment="1" applyProtection="1">
      <alignment horizontal="center" vertical="center"/>
      <protection locked="0"/>
    </xf>
    <xf numFmtId="0" fontId="6" fillId="0" borderId="3" xfId="1" quotePrefix="1" applyFont="1" applyBorder="1" applyAlignment="1" applyProtection="1">
      <alignment vertical="center" shrinkToFit="1"/>
      <protection locked="0"/>
    </xf>
    <xf numFmtId="0" fontId="6" fillId="0" borderId="12" xfId="1" quotePrefix="1" applyFont="1" applyBorder="1" applyAlignment="1" applyProtection="1">
      <alignment vertical="center" shrinkToFit="1"/>
      <protection locked="0"/>
    </xf>
    <xf numFmtId="0" fontId="6" fillId="0" borderId="3" xfId="1" applyFont="1" applyBorder="1" applyProtection="1">
      <alignment vertical="center"/>
      <protection locked="0"/>
    </xf>
    <xf numFmtId="0" fontId="6" fillId="0" borderId="12" xfId="1" applyFont="1" applyBorder="1" applyProtection="1">
      <alignment vertical="center"/>
      <protection locked="0"/>
    </xf>
    <xf numFmtId="0" fontId="6" fillId="0" borderId="12" xfId="1" applyFont="1" applyBorder="1" applyAlignment="1" applyProtection="1">
      <alignment vertical="center" shrinkToFit="1"/>
      <protection locked="0"/>
    </xf>
    <xf numFmtId="0" fontId="6" fillId="0" borderId="3" xfId="1" applyFont="1" applyBorder="1" applyAlignment="1" applyProtection="1">
      <alignment vertical="center" shrinkToFit="1"/>
      <protection locked="0"/>
    </xf>
    <xf numFmtId="0" fontId="6" fillId="0" borderId="19" xfId="1" applyFont="1" applyBorder="1" applyAlignment="1" applyProtection="1">
      <alignment vertical="center" shrinkToFit="1"/>
      <protection locked="0"/>
    </xf>
    <xf numFmtId="0" fontId="6" fillId="0" borderId="4" xfId="1" applyFont="1" applyBorder="1" applyAlignment="1" applyProtection="1">
      <alignment vertical="center" shrinkToFit="1"/>
      <protection locked="0"/>
    </xf>
    <xf numFmtId="0" fontId="6" fillId="0" borderId="19" xfId="1" applyFont="1" applyBorder="1" applyProtection="1">
      <alignment vertical="center"/>
      <protection locked="0"/>
    </xf>
    <xf numFmtId="0" fontId="6" fillId="0" borderId="4" xfId="1" applyFont="1" applyBorder="1" applyProtection="1">
      <alignment vertical="center"/>
      <protection locked="0"/>
    </xf>
    <xf numFmtId="0" fontId="6" fillId="0" borderId="4" xfId="1" applyFont="1" applyBorder="1" applyAlignment="1">
      <alignment horizontal="center" vertical="center"/>
    </xf>
    <xf numFmtId="0" fontId="6" fillId="0" borderId="0" xfId="1" applyFont="1" applyAlignment="1" applyProtection="1">
      <alignment vertical="top" wrapText="1"/>
      <protection locked="0"/>
    </xf>
    <xf numFmtId="0" fontId="51" fillId="0" borderId="30" xfId="1" applyFont="1" applyBorder="1" applyAlignment="1">
      <alignment horizontal="center" vertical="center" shrinkToFit="1"/>
    </xf>
    <xf numFmtId="0" fontId="48" fillId="0" borderId="3" xfId="1" applyFont="1" applyBorder="1" applyAlignment="1">
      <alignment horizontal="center" vertical="center" shrinkToFit="1"/>
    </xf>
    <xf numFmtId="0" fontId="7" fillId="0" borderId="3" xfId="1" applyBorder="1" applyAlignment="1">
      <alignment horizontal="center" vertical="center" shrinkToFit="1"/>
    </xf>
    <xf numFmtId="0" fontId="49" fillId="0" borderId="31" xfId="1" applyFont="1" applyBorder="1" applyAlignment="1">
      <alignment horizontal="center" vertical="center" shrinkToFit="1"/>
    </xf>
    <xf numFmtId="177" fontId="16" fillId="0" borderId="3" xfId="1" applyNumberFormat="1" applyFont="1" applyBorder="1" applyAlignment="1">
      <alignment horizontal="center" vertical="center"/>
    </xf>
    <xf numFmtId="178" fontId="16" fillId="0" borderId="3" xfId="1" applyNumberFormat="1" applyFont="1" applyBorder="1" applyAlignment="1">
      <alignment horizontal="center" vertical="center"/>
    </xf>
    <xf numFmtId="0" fontId="52" fillId="0" borderId="5" xfId="1" applyFont="1" applyBorder="1" applyAlignment="1">
      <alignment horizontal="right" vertical="center"/>
    </xf>
    <xf numFmtId="0" fontId="53" fillId="0" borderId="0" xfId="1" applyFont="1">
      <alignment vertical="center"/>
    </xf>
    <xf numFmtId="0" fontId="56" fillId="0" borderId="0" xfId="0" applyFont="1">
      <alignment vertical="center"/>
    </xf>
    <xf numFmtId="0" fontId="56" fillId="0" borderId="0" xfId="0" applyFont="1" applyAlignment="1">
      <alignment horizontal="left" vertical="center"/>
    </xf>
    <xf numFmtId="0" fontId="26" fillId="0" borderId="21" xfId="1" applyFont="1" applyBorder="1" applyAlignment="1">
      <alignment horizontal="center" vertical="center" textRotation="90" wrapText="1"/>
    </xf>
    <xf numFmtId="0" fontId="6" fillId="0" borderId="3" xfId="1" applyFont="1" applyBorder="1" applyAlignment="1">
      <alignment horizontal="center" vertical="center" textRotation="90" wrapText="1" shrinkToFit="1"/>
    </xf>
    <xf numFmtId="0" fontId="17" fillId="0" borderId="3" xfId="1" applyFont="1" applyBorder="1" applyAlignment="1">
      <alignment horizontal="center" vertical="center" textRotation="90"/>
    </xf>
    <xf numFmtId="0" fontId="6" fillId="0" borderId="8" xfId="1" applyFont="1" applyBorder="1" applyAlignment="1">
      <alignment horizontal="center" vertical="center"/>
    </xf>
    <xf numFmtId="0" fontId="6" fillId="0" borderId="5" xfId="1" applyFont="1" applyBorder="1" applyAlignment="1">
      <alignment horizontal="center" vertical="center"/>
    </xf>
    <xf numFmtId="0" fontId="7" fillId="0" borderId="8" xfId="1" applyBorder="1" applyAlignment="1">
      <alignment horizontal="center" vertical="center"/>
    </xf>
    <xf numFmtId="0" fontId="42" fillId="0" borderId="21" xfId="1" applyFont="1" applyBorder="1" applyAlignment="1">
      <alignment horizontal="center" textRotation="180"/>
    </xf>
    <xf numFmtId="0" fontId="6" fillId="0" borderId="21" xfId="1" applyFont="1" applyBorder="1" applyAlignment="1">
      <alignment horizontal="center" vertical="center" textRotation="90" wrapText="1"/>
    </xf>
    <xf numFmtId="0" fontId="26" fillId="0" borderId="3" xfId="1" applyFont="1" applyBorder="1" applyAlignment="1">
      <alignment horizontal="center" vertical="center" textRotation="90" wrapText="1" shrinkToFit="1"/>
    </xf>
    <xf numFmtId="0" fontId="18" fillId="0" borderId="3" xfId="1" applyFont="1" applyBorder="1" applyAlignment="1">
      <alignment horizontal="center" vertical="center" textRotation="90"/>
    </xf>
    <xf numFmtId="0" fontId="17" fillId="0" borderId="3" xfId="1" applyFont="1" applyBorder="1" applyAlignment="1">
      <alignment horizontal="center" vertical="center" textRotation="90" shrinkToFit="1"/>
    </xf>
    <xf numFmtId="0" fontId="6" fillId="0" borderId="3" xfId="1" applyFont="1" applyBorder="1" applyAlignment="1">
      <alignment horizontal="center" vertical="center" textRotation="90" wrapText="1"/>
    </xf>
    <xf numFmtId="0" fontId="42" fillId="0" borderId="21" xfId="1" applyFont="1" applyBorder="1" applyAlignment="1">
      <alignment horizontal="center" vertical="center" textRotation="180"/>
    </xf>
    <xf numFmtId="0" fontId="6" fillId="0" borderId="12" xfId="1" applyFont="1" applyBorder="1" applyAlignment="1">
      <alignment horizontal="center" vertical="center"/>
    </xf>
    <xf numFmtId="0" fontId="6" fillId="0" borderId="39" xfId="1" applyFont="1" applyBorder="1" applyAlignment="1">
      <alignment horizontal="center" vertical="center"/>
    </xf>
    <xf numFmtId="0" fontId="6" fillId="0" borderId="16" xfId="1" applyFont="1" applyBorder="1" applyAlignment="1">
      <alignment horizontal="center" vertical="center"/>
    </xf>
    <xf numFmtId="0" fontId="32" fillId="0" borderId="0" xfId="1" applyFont="1" applyAlignment="1">
      <alignment horizontal="center" vertical="top" shrinkToFit="1"/>
    </xf>
    <xf numFmtId="0" fontId="16" fillId="0" borderId="3" xfId="1" applyFont="1" applyBorder="1" applyAlignment="1">
      <alignment horizontal="center" vertical="center" shrinkToFit="1"/>
    </xf>
    <xf numFmtId="0" fontId="16" fillId="0" borderId="3" xfId="1" applyFont="1" applyBorder="1" applyAlignment="1" applyProtection="1">
      <alignment horizontal="center" vertical="center"/>
      <protection locked="0"/>
    </xf>
    <xf numFmtId="0" fontId="44" fillId="0" borderId="4" xfId="1" applyFont="1" applyBorder="1" applyAlignment="1">
      <alignment horizontal="left" vertical="center" wrapText="1" shrinkToFit="1"/>
    </xf>
    <xf numFmtId="0" fontId="44" fillId="0" borderId="7" xfId="1" applyFont="1" applyBorder="1" applyAlignment="1">
      <alignment horizontal="left" vertical="center" shrinkToFit="1"/>
    </xf>
    <xf numFmtId="0" fontId="44" fillId="0" borderId="9" xfId="1" applyFont="1" applyBorder="1" applyAlignment="1">
      <alignment horizontal="left" vertical="center" shrinkToFit="1"/>
    </xf>
    <xf numFmtId="0" fontId="44" fillId="0" borderId="11" xfId="1" applyFont="1" applyBorder="1" applyAlignment="1">
      <alignment horizontal="left" vertical="center" shrinkToFit="1"/>
    </xf>
    <xf numFmtId="0" fontId="19" fillId="0" borderId="0" xfId="1" applyFont="1" applyAlignment="1">
      <alignment horizontal="distributed" vertical="center" wrapText="1"/>
    </xf>
    <xf numFmtId="0" fontId="47" fillId="0" borderId="0" xfId="0" applyFont="1" applyAlignment="1">
      <alignment horizontal="distributed" vertical="center" wrapText="1"/>
    </xf>
    <xf numFmtId="0" fontId="15" fillId="0" borderId="4" xfId="1" applyFont="1" applyBorder="1" applyAlignment="1" applyProtection="1">
      <alignment horizontal="center" vertical="center" wrapText="1"/>
      <protection locked="0"/>
    </xf>
    <xf numFmtId="0" fontId="15" fillId="0" borderId="6" xfId="1" applyFont="1" applyBorder="1" applyAlignment="1" applyProtection="1">
      <alignment horizontal="center" vertical="center" wrapText="1"/>
      <protection locked="0"/>
    </xf>
    <xf numFmtId="0" fontId="15" fillId="0" borderId="7" xfId="1" applyFont="1" applyBorder="1" applyAlignment="1" applyProtection="1">
      <alignment horizontal="center" vertical="center" wrapText="1"/>
      <protection locked="0"/>
    </xf>
    <xf numFmtId="0" fontId="15" fillId="0" borderId="9" xfId="1" applyFont="1" applyBorder="1" applyAlignment="1" applyProtection="1">
      <alignment horizontal="center" vertical="center" wrapText="1"/>
      <protection locked="0"/>
    </xf>
    <xf numFmtId="0" fontId="15" fillId="0" borderId="10" xfId="1" applyFont="1" applyBorder="1" applyAlignment="1" applyProtection="1">
      <alignment horizontal="center" vertical="center" wrapText="1"/>
      <protection locked="0"/>
    </xf>
    <xf numFmtId="0" fontId="15" fillId="0" borderId="11" xfId="1" applyFont="1" applyBorder="1" applyAlignment="1" applyProtection="1">
      <alignment horizontal="center" vertical="center" wrapText="1"/>
      <protection locked="0"/>
    </xf>
    <xf numFmtId="0" fontId="6" fillId="0" borderId="4"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38" fontId="6" fillId="0" borderId="0" xfId="2" applyFont="1" applyBorder="1" applyAlignment="1">
      <alignment horizontal="left" vertical="center"/>
    </xf>
    <xf numFmtId="0" fontId="16" fillId="0" borderId="19" xfId="1" applyFont="1" applyBorder="1" applyAlignment="1">
      <alignment horizontal="center" vertical="center" textRotation="90"/>
    </xf>
    <xf numFmtId="0" fontId="16" fillId="0" borderId="20" xfId="1" applyFont="1" applyBorder="1" applyAlignment="1">
      <alignment horizontal="center" vertical="center" textRotation="90"/>
    </xf>
    <xf numFmtId="0" fontId="17" fillId="0" borderId="19" xfId="1" applyFont="1" applyBorder="1" applyAlignment="1">
      <alignment horizontal="center" vertical="center" textRotation="90" shrinkToFit="1"/>
    </xf>
    <xf numFmtId="0" fontId="17" fillId="0" borderId="20" xfId="1" applyFont="1" applyBorder="1" applyAlignment="1">
      <alignment horizontal="center" vertical="center" textRotation="90" shrinkToFit="1"/>
    </xf>
    <xf numFmtId="0" fontId="16" fillId="0" borderId="12" xfId="1" applyFont="1" applyBorder="1" applyAlignment="1">
      <alignment horizontal="center" vertical="center" textRotation="180" wrapText="1"/>
    </xf>
    <xf numFmtId="0" fontId="16" fillId="0" borderId="16" xfId="1" applyFont="1" applyBorder="1" applyAlignment="1">
      <alignment horizontal="center" vertical="center" textRotation="180" wrapText="1"/>
    </xf>
    <xf numFmtId="0" fontId="6" fillId="0" borderId="17" xfId="1" applyFont="1" applyBorder="1" applyAlignment="1">
      <alignment horizontal="center" vertical="center" textRotation="180" wrapText="1"/>
    </xf>
    <xf numFmtId="0" fontId="6" fillId="0" borderId="18" xfId="1" applyFont="1" applyBorder="1" applyAlignment="1">
      <alignment horizontal="center" vertical="center" textRotation="180"/>
    </xf>
    <xf numFmtId="0" fontId="17" fillId="0" borderId="4" xfId="1" applyFont="1" applyBorder="1" applyAlignment="1">
      <alignment horizontal="center" vertical="center" textRotation="180" shrinkToFit="1"/>
    </xf>
    <xf numFmtId="0" fontId="17" fillId="0" borderId="5" xfId="1" applyFont="1" applyBorder="1" applyAlignment="1">
      <alignment horizontal="center" vertical="center" textRotation="180" shrinkToFit="1"/>
    </xf>
    <xf numFmtId="0" fontId="17" fillId="0" borderId="9" xfId="1" applyFont="1" applyBorder="1" applyAlignment="1">
      <alignment horizontal="center" vertical="center" textRotation="180" shrinkToFit="1"/>
    </xf>
    <xf numFmtId="0" fontId="16" fillId="0" borderId="19" xfId="1" applyFont="1" applyBorder="1" applyAlignment="1">
      <alignment horizontal="center" vertical="center" textRotation="90" shrinkToFit="1"/>
    </xf>
    <xf numFmtId="0" fontId="16" fillId="0" borderId="20" xfId="1" applyFont="1" applyBorder="1" applyAlignment="1">
      <alignment horizontal="center" vertical="center" textRotation="90" shrinkToFit="1"/>
    </xf>
    <xf numFmtId="0" fontId="16" fillId="0" borderId="21" xfId="1" applyFont="1" applyBorder="1" applyAlignment="1">
      <alignment horizontal="center" vertical="center" textRotation="90" shrinkToFit="1"/>
    </xf>
    <xf numFmtId="0" fontId="15" fillId="0" borderId="19" xfId="1" applyFont="1" applyBorder="1" applyAlignment="1">
      <alignment horizontal="center" vertical="center" textRotation="90" shrinkToFit="1"/>
    </xf>
    <xf numFmtId="0" fontId="15" fillId="0" borderId="21" xfId="1" applyFont="1" applyBorder="1" applyAlignment="1">
      <alignment horizontal="center" vertical="center" textRotation="90" shrinkToFit="1"/>
    </xf>
    <xf numFmtId="0" fontId="15" fillId="0" borderId="20" xfId="1" applyFont="1" applyBorder="1" applyAlignment="1">
      <alignment horizontal="center" vertical="center" textRotation="90" shrinkToFit="1"/>
    </xf>
    <xf numFmtId="0" fontId="16" fillId="0" borderId="12" xfId="1" applyFont="1" applyBorder="1" applyAlignment="1">
      <alignment horizontal="center" vertical="center" textRotation="180" wrapText="1" shrinkToFit="1"/>
    </xf>
    <xf numFmtId="0" fontId="16" fillId="0" borderId="16" xfId="1" applyFont="1" applyBorder="1" applyAlignment="1">
      <alignment horizontal="center" vertical="center" textRotation="180" shrinkToFit="1"/>
    </xf>
    <xf numFmtId="0" fontId="15" fillId="0" borderId="4" xfId="1" applyFont="1" applyBorder="1" applyAlignment="1">
      <alignment horizontal="center" vertical="center" textRotation="180" shrinkToFit="1"/>
    </xf>
    <xf numFmtId="0" fontId="15" fillId="0" borderId="5" xfId="1" applyFont="1" applyBorder="1" applyAlignment="1">
      <alignment horizontal="center" vertical="center" textRotation="180" shrinkToFit="1"/>
    </xf>
    <xf numFmtId="0" fontId="15" fillId="0" borderId="9" xfId="1" applyFont="1" applyBorder="1" applyAlignment="1">
      <alignment horizontal="center" vertical="center" textRotation="180" shrinkToFit="1"/>
    </xf>
    <xf numFmtId="0" fontId="26" fillId="0" borderId="19" xfId="1" applyFont="1" applyBorder="1" applyAlignment="1">
      <alignment horizontal="center" vertical="center" textRotation="180" shrinkToFit="1"/>
    </xf>
    <xf numFmtId="0" fontId="26" fillId="0" borderId="20" xfId="1" applyFont="1" applyBorder="1" applyAlignment="1">
      <alignment horizontal="center" vertical="center" textRotation="180" shrinkToFit="1"/>
    </xf>
    <xf numFmtId="0" fontId="22" fillId="0" borderId="3" xfId="1" applyFont="1" applyBorder="1" applyAlignment="1">
      <alignment horizontal="center" vertical="center" shrinkToFit="1"/>
    </xf>
    <xf numFmtId="0" fontId="7" fillId="0" borderId="23" xfId="1" applyBorder="1" applyAlignment="1">
      <alignment horizontal="center" vertical="center" shrinkToFit="1"/>
    </xf>
    <xf numFmtId="0" fontId="7" fillId="0" borderId="24" xfId="1" applyBorder="1" applyAlignment="1">
      <alignment horizontal="center" vertical="center" shrinkToFit="1"/>
    </xf>
    <xf numFmtId="0" fontId="7" fillId="0" borderId="28" xfId="1" applyBorder="1" applyAlignment="1">
      <alignment horizontal="center" vertical="center" shrinkToFit="1"/>
    </xf>
    <xf numFmtId="0" fontId="7" fillId="0" borderId="11" xfId="1" applyBorder="1" applyAlignment="1">
      <alignment horizontal="center" vertical="center" shrinkToFit="1"/>
    </xf>
    <xf numFmtId="0" fontId="50" fillId="0" borderId="25" xfId="1" applyFont="1" applyBorder="1" applyAlignment="1">
      <alignment horizontal="center" vertical="center" shrinkToFit="1"/>
    </xf>
    <xf numFmtId="0" fontId="50" fillId="0" borderId="26" xfId="1" applyFont="1" applyBorder="1" applyAlignment="1">
      <alignment horizontal="center" vertical="center" shrinkToFit="1"/>
    </xf>
    <xf numFmtId="0" fontId="50" fillId="0" borderId="27" xfId="1" applyFont="1" applyBorder="1" applyAlignment="1">
      <alignment horizontal="center" vertical="center" shrinkToFit="1"/>
    </xf>
    <xf numFmtId="0" fontId="51" fillId="0" borderId="9" xfId="1" applyFont="1" applyBorder="1" applyAlignment="1">
      <alignment horizontal="center" vertical="center" shrinkToFit="1"/>
    </xf>
    <xf numFmtId="0" fontId="51" fillId="0" borderId="10" xfId="1" applyFont="1" applyBorder="1" applyAlignment="1">
      <alignment horizontal="center" vertical="center" shrinkToFit="1"/>
    </xf>
    <xf numFmtId="0" fontId="51" fillId="0" borderId="29" xfId="1" applyFont="1" applyBorder="1" applyAlignment="1">
      <alignment horizontal="center" vertical="center" shrinkToFit="1"/>
    </xf>
    <xf numFmtId="0" fontId="7" fillId="0" borderId="32" xfId="1" applyBorder="1" applyAlignment="1">
      <alignment horizontal="center" vertical="center" shrinkToFit="1"/>
    </xf>
    <xf numFmtId="0" fontId="7" fillId="0" borderId="7" xfId="1" applyBorder="1" applyAlignment="1">
      <alignment horizontal="center" vertical="center" shrinkToFit="1"/>
    </xf>
    <xf numFmtId="0" fontId="7" fillId="0" borderId="34" xfId="1" applyBorder="1" applyAlignment="1">
      <alignment horizontal="center" vertical="center" shrinkToFit="1"/>
    </xf>
    <xf numFmtId="0" fontId="7" fillId="0" borderId="35" xfId="1" applyBorder="1" applyAlignment="1">
      <alignment horizontal="center" vertical="center" shrinkToFit="1"/>
    </xf>
    <xf numFmtId="0" fontId="50" fillId="0" borderId="4" xfId="1" applyFont="1" applyBorder="1" applyAlignment="1">
      <alignment horizontal="center" vertical="center" shrinkToFit="1"/>
    </xf>
    <xf numFmtId="0" fontId="50" fillId="0" borderId="6" xfId="1" applyFont="1" applyBorder="1" applyAlignment="1">
      <alignment horizontal="center" vertical="center" shrinkToFit="1"/>
    </xf>
    <xf numFmtId="0" fontId="50" fillId="0" borderId="33" xfId="1" applyFont="1" applyBorder="1" applyAlignment="1">
      <alignment horizontal="center" vertical="center" shrinkToFit="1"/>
    </xf>
    <xf numFmtId="0" fontId="51" fillId="0" borderId="36" xfId="1" applyFont="1" applyBorder="1" applyAlignment="1">
      <alignment horizontal="center" vertical="center" shrinkToFit="1"/>
    </xf>
    <xf numFmtId="0" fontId="51" fillId="0" borderId="37" xfId="1" applyFont="1" applyBorder="1" applyAlignment="1">
      <alignment horizontal="center" vertical="center" shrinkToFit="1"/>
    </xf>
    <xf numFmtId="0" fontId="51" fillId="0" borderId="38" xfId="1" applyFont="1" applyBorder="1" applyAlignment="1">
      <alignment horizontal="center" vertical="center" shrinkToFit="1"/>
    </xf>
    <xf numFmtId="0" fontId="23" fillId="0" borderId="32" xfId="1" applyFont="1" applyBorder="1" applyAlignment="1">
      <alignment horizontal="center" vertical="center" shrinkToFit="1"/>
    </xf>
    <xf numFmtId="0" fontId="23" fillId="0" borderId="7" xfId="1" applyFont="1" applyBorder="1" applyAlignment="1">
      <alignment horizontal="center" vertical="center" shrinkToFit="1"/>
    </xf>
    <xf numFmtId="0" fontId="23" fillId="0" borderId="34" xfId="1" applyFont="1" applyBorder="1" applyAlignment="1">
      <alignment horizontal="center" vertical="center" shrinkToFit="1"/>
    </xf>
    <xf numFmtId="0" fontId="23" fillId="0" borderId="35" xfId="1" applyFont="1" applyBorder="1" applyAlignment="1">
      <alignment horizontal="center" vertical="center" shrinkToFit="1"/>
    </xf>
    <xf numFmtId="0" fontId="34" fillId="0" borderId="4" xfId="1" applyFont="1" applyBorder="1" applyAlignment="1">
      <alignment horizontal="center" vertical="center" shrinkToFit="1"/>
    </xf>
    <xf numFmtId="0" fontId="34" fillId="0" borderId="6" xfId="1" applyFont="1" applyBorder="1" applyAlignment="1">
      <alignment horizontal="center" vertical="center" shrinkToFit="1"/>
    </xf>
    <xf numFmtId="0" fontId="34" fillId="0" borderId="33" xfId="1" applyFont="1" applyBorder="1" applyAlignment="1">
      <alignment horizontal="center" vertical="center" shrinkToFit="1"/>
    </xf>
    <xf numFmtId="0" fontId="23" fillId="0" borderId="36" xfId="1" applyFont="1" applyBorder="1" applyAlignment="1">
      <alignment horizontal="center" vertical="center" shrinkToFit="1"/>
    </xf>
    <xf numFmtId="0" fontId="23" fillId="0" borderId="37" xfId="1" applyFont="1" applyBorder="1" applyAlignment="1">
      <alignment horizontal="center" vertical="center" shrinkToFit="1"/>
    </xf>
    <xf numFmtId="0" fontId="23" fillId="0" borderId="38" xfId="1" applyFont="1" applyBorder="1" applyAlignment="1">
      <alignment horizontal="center" vertical="center" shrinkToFit="1"/>
    </xf>
    <xf numFmtId="0" fontId="23" fillId="0" borderId="23" xfId="1" applyFont="1" applyBorder="1" applyAlignment="1">
      <alignment horizontal="center" vertical="center" shrinkToFit="1"/>
    </xf>
    <xf numFmtId="0" fontId="23" fillId="0" borderId="24" xfId="1" applyFont="1" applyBorder="1" applyAlignment="1">
      <alignment horizontal="center" vertical="center" shrinkToFit="1"/>
    </xf>
    <xf numFmtId="0" fontId="23" fillId="0" borderId="28" xfId="1" applyFont="1" applyBorder="1" applyAlignment="1">
      <alignment horizontal="center" vertical="center" shrinkToFit="1"/>
    </xf>
    <xf numFmtId="0" fontId="23" fillId="0" borderId="11" xfId="1" applyFont="1" applyBorder="1" applyAlignment="1">
      <alignment horizontal="center" vertical="center" shrinkToFit="1"/>
    </xf>
    <xf numFmtId="0" fontId="34" fillId="0" borderId="25" xfId="1" applyFont="1" applyBorder="1" applyAlignment="1">
      <alignment horizontal="center" vertical="center" shrinkToFit="1"/>
    </xf>
    <xf numFmtId="0" fontId="34" fillId="0" borderId="26" xfId="1" applyFont="1" applyBorder="1" applyAlignment="1">
      <alignment horizontal="center" vertical="center" shrinkToFit="1"/>
    </xf>
    <xf numFmtId="0" fontId="34" fillId="0" borderId="27"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29" xfId="1" applyFont="1" applyBorder="1" applyAlignment="1">
      <alignment horizontal="center" vertical="center" shrinkToFit="1"/>
    </xf>
    <xf numFmtId="0" fontId="16" fillId="0" borderId="19" xfId="1" applyFont="1" applyBorder="1" applyAlignment="1">
      <alignment horizontal="center" vertical="top" textRotation="90"/>
    </xf>
    <xf numFmtId="0" fontId="16" fillId="0" borderId="20" xfId="1" applyFont="1" applyBorder="1" applyAlignment="1">
      <alignment horizontal="center" vertical="top" textRotation="90"/>
    </xf>
    <xf numFmtId="0" fontId="17" fillId="0" borderId="7" xfId="1" applyFont="1" applyBorder="1" applyAlignment="1">
      <alignment horizontal="center" vertical="center" textRotation="180" shrinkToFit="1"/>
    </xf>
    <xf numFmtId="0" fontId="17" fillId="0" borderId="8" xfId="1" applyFont="1" applyBorder="1" applyAlignment="1">
      <alignment horizontal="center" vertical="center" textRotation="180" shrinkToFit="1"/>
    </xf>
    <xf numFmtId="0" fontId="17" fillId="0" borderId="11" xfId="1" applyFont="1" applyBorder="1" applyAlignment="1">
      <alignment horizontal="center" vertical="center" textRotation="180" shrinkToFit="1"/>
    </xf>
    <xf numFmtId="0" fontId="37" fillId="0" borderId="1" xfId="0" applyFont="1" applyBorder="1" applyAlignment="1">
      <alignment horizontal="center" vertical="center"/>
    </xf>
    <xf numFmtId="0" fontId="37" fillId="0" borderId="44" xfId="0" applyFont="1" applyBorder="1" applyAlignment="1">
      <alignment horizontal="center" vertical="center"/>
    </xf>
    <xf numFmtId="0" fontId="40" fillId="7" borderId="71" xfId="0" applyFont="1" applyFill="1" applyBorder="1" applyAlignment="1">
      <alignment horizontal="left" vertical="center"/>
    </xf>
    <xf numFmtId="0" fontId="40" fillId="7" borderId="72" xfId="0" applyFont="1" applyFill="1" applyBorder="1" applyAlignment="1">
      <alignment horizontal="left" vertical="center"/>
    </xf>
    <xf numFmtId="0" fontId="40" fillId="7" borderId="73" xfId="0" applyFont="1" applyFill="1" applyBorder="1" applyAlignment="1">
      <alignment horizontal="left" vertical="center"/>
    </xf>
    <xf numFmtId="0" fontId="37" fillId="0" borderId="48" xfId="0" applyFont="1" applyBorder="1" applyAlignment="1">
      <alignment horizontal="left" vertical="top" wrapText="1"/>
    </xf>
    <xf numFmtId="0" fontId="37" fillId="0" borderId="49" xfId="0" applyFont="1" applyBorder="1" applyAlignment="1">
      <alignment horizontal="left" vertical="top" wrapText="1"/>
    </xf>
    <xf numFmtId="0" fontId="37" fillId="0" borderId="50" xfId="0" applyFont="1" applyBorder="1" applyAlignment="1">
      <alignment horizontal="left" vertical="top" wrapText="1"/>
    </xf>
    <xf numFmtId="0" fontId="37" fillId="0" borderId="43" xfId="0" applyFont="1" applyBorder="1" applyAlignment="1">
      <alignment horizontal="left" vertical="top" wrapText="1"/>
    </xf>
    <xf numFmtId="0" fontId="37" fillId="0" borderId="1" xfId="0" applyFont="1" applyBorder="1" applyAlignment="1">
      <alignment horizontal="left" vertical="top" wrapText="1"/>
    </xf>
    <xf numFmtId="0" fontId="37" fillId="0" borderId="44" xfId="0" applyFont="1" applyBorder="1" applyAlignment="1">
      <alignment horizontal="left" vertical="top" wrapText="1"/>
    </xf>
    <xf numFmtId="0" fontId="37" fillId="0" borderId="45" xfId="0" applyFont="1" applyBorder="1" applyAlignment="1">
      <alignment horizontal="left" vertical="top" wrapText="1"/>
    </xf>
    <xf numFmtId="0" fontId="37" fillId="0" borderId="46" xfId="0" applyFont="1" applyBorder="1" applyAlignment="1">
      <alignment horizontal="left" vertical="top" wrapText="1"/>
    </xf>
    <xf numFmtId="0" fontId="37" fillId="0" borderId="47" xfId="0" applyFont="1" applyBorder="1" applyAlignment="1">
      <alignment horizontal="left" vertical="top" wrapText="1"/>
    </xf>
    <xf numFmtId="0" fontId="39" fillId="0" borderId="0" xfId="0" applyFont="1" applyAlignment="1">
      <alignment horizontal="right"/>
    </xf>
    <xf numFmtId="0" fontId="41" fillId="0" borderId="0" xfId="0" applyFont="1" applyAlignment="1">
      <alignment horizont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37" fillId="0" borderId="56" xfId="0" applyFont="1" applyBorder="1" applyAlignment="1">
      <alignment horizontal="center" vertical="center"/>
    </xf>
    <xf numFmtId="0" fontId="37" fillId="0" borderId="49" xfId="0" applyFont="1" applyBorder="1" applyAlignment="1">
      <alignment horizontal="center" vertical="center"/>
    </xf>
    <xf numFmtId="0" fontId="37" fillId="0" borderId="50" xfId="0" applyFont="1" applyBorder="1" applyAlignment="1">
      <alignment horizontal="center" vertical="center"/>
    </xf>
    <xf numFmtId="0" fontId="37" fillId="0" borderId="57" xfId="0" applyFont="1" applyBorder="1" applyAlignment="1">
      <alignment horizontal="center" vertical="center"/>
    </xf>
    <xf numFmtId="0" fontId="37" fillId="0" borderId="40" xfId="0" applyFont="1" applyBorder="1" applyAlignment="1">
      <alignment horizontal="center" vertical="center"/>
    </xf>
    <xf numFmtId="0" fontId="37" fillId="0" borderId="43" xfId="0" applyFont="1" applyBorder="1" applyAlignment="1">
      <alignment horizontal="center" vertical="center"/>
    </xf>
    <xf numFmtId="0" fontId="37" fillId="0" borderId="67" xfId="0" applyFont="1" applyBorder="1" applyAlignment="1">
      <alignment horizontal="center" vertical="center"/>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6" fillId="0" borderId="0" xfId="0" applyFont="1" applyAlignment="1">
      <alignment horizontal="right" vertical="center" shrinkToFit="1"/>
    </xf>
    <xf numFmtId="0" fontId="37" fillId="0" borderId="70" xfId="0" applyFont="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0" fontId="37" fillId="0" borderId="76" xfId="0" applyFont="1" applyBorder="1" applyAlignment="1">
      <alignment horizontal="center" vertical="center"/>
    </xf>
    <xf numFmtId="0" fontId="37" fillId="0" borderId="47" xfId="0" applyFont="1" applyBorder="1" applyAlignment="1">
      <alignment horizontal="center" vertical="center"/>
    </xf>
    <xf numFmtId="0" fontId="37" fillId="0" borderId="58" xfId="0" applyFont="1" applyBorder="1" applyAlignment="1">
      <alignment horizontal="center" vertical="center"/>
    </xf>
    <xf numFmtId="0" fontId="40" fillId="7" borderId="12" xfId="0" applyFont="1" applyFill="1" applyBorder="1" applyAlignment="1">
      <alignment horizontal="left" vertical="center"/>
    </xf>
    <xf numFmtId="0" fontId="40" fillId="7" borderId="39" xfId="0" applyFont="1" applyFill="1" applyBorder="1" applyAlignment="1">
      <alignment horizontal="left" vertical="center"/>
    </xf>
    <xf numFmtId="0" fontId="40" fillId="7" borderId="16" xfId="0" applyFont="1" applyFill="1" applyBorder="1" applyAlignment="1">
      <alignment horizontal="left" vertical="center"/>
    </xf>
    <xf numFmtId="0" fontId="37" fillId="0" borderId="4" xfId="0" applyFont="1" applyBorder="1" applyAlignment="1">
      <alignment horizontal="left" vertical="top" wrapText="1"/>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37" fillId="0" borderId="5" xfId="0" applyFont="1" applyBorder="1" applyAlignment="1">
      <alignment horizontal="left" vertical="top" wrapText="1"/>
    </xf>
    <xf numFmtId="0" fontId="37" fillId="0" borderId="0" xfId="0" applyFont="1" applyAlignment="1">
      <alignment horizontal="left" vertical="top" wrapText="1"/>
    </xf>
    <xf numFmtId="0" fontId="37" fillId="0" borderId="8" xfId="0" applyFont="1" applyBorder="1" applyAlignment="1">
      <alignment horizontal="left" vertical="top" wrapText="1"/>
    </xf>
    <xf numFmtId="0" fontId="37" fillId="0" borderId="9" xfId="0" applyFont="1" applyBorder="1" applyAlignment="1">
      <alignment horizontal="left" vertical="top" wrapText="1"/>
    </xf>
    <xf numFmtId="0" fontId="37" fillId="0" borderId="10" xfId="0" applyFont="1" applyBorder="1" applyAlignment="1">
      <alignment horizontal="left" vertical="top" wrapText="1"/>
    </xf>
    <xf numFmtId="0" fontId="37" fillId="0" borderId="11" xfId="0" applyFont="1" applyBorder="1" applyAlignment="1">
      <alignment horizontal="left" vertical="top" wrapText="1"/>
    </xf>
    <xf numFmtId="0" fontId="37" fillId="0" borderId="4" xfId="0" applyFont="1" applyBorder="1" applyAlignment="1">
      <alignment horizontal="center" vertical="center"/>
    </xf>
    <xf numFmtId="0" fontId="37" fillId="0" borderId="88" xfId="0" applyFont="1" applyBorder="1" applyAlignment="1">
      <alignment horizontal="center" vertical="center"/>
    </xf>
    <xf numFmtId="0" fontId="37" fillId="0" borderId="5" xfId="0" applyFont="1" applyBorder="1" applyAlignment="1">
      <alignment horizontal="center" vertical="center"/>
    </xf>
    <xf numFmtId="0" fontId="37" fillId="0" borderId="89" xfId="0" applyFont="1" applyBorder="1" applyAlignment="1">
      <alignment horizontal="center" vertical="center"/>
    </xf>
    <xf numFmtId="0" fontId="37" fillId="0" borderId="9" xfId="0" applyFont="1" applyBorder="1" applyAlignment="1">
      <alignment horizontal="center" vertical="center"/>
    </xf>
    <xf numFmtId="0" fontId="37" fillId="0" borderId="90" xfId="0" applyFont="1" applyBorder="1" applyAlignment="1">
      <alignment horizontal="center" vertical="center"/>
    </xf>
    <xf numFmtId="0" fontId="37" fillId="0" borderId="84" xfId="0" applyFont="1" applyBorder="1" applyAlignment="1">
      <alignment horizontal="center" vertical="center"/>
    </xf>
    <xf numFmtId="0" fontId="37" fillId="0" borderId="85" xfId="0" applyFont="1" applyBorder="1" applyAlignment="1">
      <alignment horizontal="center" vertical="center"/>
    </xf>
    <xf numFmtId="0" fontId="37" fillId="0" borderId="86" xfId="0" applyFont="1" applyBorder="1" applyAlignment="1">
      <alignment horizontal="center" vertical="center"/>
    </xf>
    <xf numFmtId="0" fontId="37" fillId="0" borderId="87" xfId="0" applyFont="1" applyBorder="1" applyAlignment="1">
      <alignment horizontal="center" vertical="center"/>
    </xf>
    <xf numFmtId="0" fontId="37" fillId="0" borderId="74" xfId="0" applyFont="1" applyBorder="1" applyAlignment="1">
      <alignment horizontal="center" vertical="center"/>
    </xf>
    <xf numFmtId="0" fontId="37" fillId="0" borderId="83" xfId="0" applyFont="1" applyBorder="1" applyAlignment="1">
      <alignment horizontal="center" vertical="center"/>
    </xf>
    <xf numFmtId="0" fontId="37" fillId="0" borderId="65" xfId="0" applyFont="1" applyBorder="1" applyAlignment="1">
      <alignment horizontal="center" vertical="center"/>
    </xf>
    <xf numFmtId="0" fontId="37" fillId="0" borderId="61" xfId="0" applyFont="1" applyBorder="1" applyAlignment="1">
      <alignment horizontal="center" vertical="center"/>
    </xf>
    <xf numFmtId="0" fontId="37" fillId="0" borderId="78" xfId="0" applyFont="1" applyBorder="1" applyAlignment="1">
      <alignment horizontal="center" vertical="center"/>
    </xf>
    <xf numFmtId="0" fontId="37" fillId="0" borderId="82" xfId="0" applyFont="1" applyBorder="1" applyAlignment="1">
      <alignment horizontal="center" vertical="center"/>
    </xf>
    <xf numFmtId="0" fontId="37" fillId="0" borderId="66" xfId="0" applyFont="1" applyBorder="1" applyAlignment="1">
      <alignment horizontal="center" vertical="center"/>
    </xf>
    <xf numFmtId="0" fontId="37" fillId="0" borderId="62"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CCFFFF"/>
        </patternFill>
      </fill>
    </dxf>
    <dxf>
      <fill>
        <patternFill>
          <bgColor rgb="FFCCFFFF"/>
        </patternFill>
      </fill>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ゴシック"/>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ゴシック"/>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ＭＳ ゴシック"/>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ゴシック"/>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ＭＳ ゴシック"/>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ゴシック"/>
        <scheme val="none"/>
      </font>
      <fill>
        <patternFill patternType="none">
          <fgColor indexed="64"/>
          <bgColor indexed="65"/>
        </patternFill>
      </fill>
      <alignment horizontal="center" vertical="center" textRotation="0" wrapText="0" indent="0" justifyLastLine="0" shrinkToFit="0" readingOrder="0"/>
      <protection locked="0" hidden="0"/>
    </dxf>
    <dxf>
      <border outline="0">
        <bottom style="thin">
          <color indexed="64"/>
        </bottom>
      </border>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835959</xdr:colOff>
      <xdr:row>2</xdr:row>
      <xdr:rowOff>6719</xdr:rowOff>
    </xdr:from>
    <xdr:to>
      <xdr:col>8</xdr:col>
      <xdr:colOff>1485900</xdr:colOff>
      <xdr:row>8</xdr:row>
      <xdr:rowOff>56028</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842312" y="578219"/>
          <a:ext cx="1703294" cy="1394015"/>
        </a:xfrm>
        <a:prstGeom prst="rect">
          <a:avLst/>
        </a:prstGeom>
        <a:solidFill>
          <a:srgbClr val="CCFFFF"/>
        </a:solidFill>
        <a:ln w="28575" cmpd="dbl"/>
      </xdr:spPr>
      <xdr:style>
        <a:lnRef idx="1">
          <a:schemeClr val="accent2"/>
        </a:lnRef>
        <a:fillRef idx="2">
          <a:schemeClr val="accent2"/>
        </a:fillRef>
        <a:effectRef idx="1">
          <a:schemeClr val="accent2"/>
        </a:effectRef>
        <a:fontRef idx="minor">
          <a:schemeClr val="dk1"/>
        </a:fontRef>
      </xdr:style>
      <xdr:txBody>
        <a:bodyPr vertOverflow="clip" horzOverflow="clip" lIns="36000" tIns="36000" rIns="36000" bIns="36000" rtlCol="0" anchor="ctr"/>
        <a:lstStyle/>
        <a:p>
          <a:pPr algn="ctr"/>
          <a:r>
            <a:rPr kumimoji="1" lang="ja-JP" altLang="en-US" sz="1400" b="1">
              <a:solidFill>
                <a:srgbClr val="FF0000"/>
              </a:solidFill>
            </a:rPr>
            <a:t>このセルと</a:t>
          </a:r>
          <a:br>
            <a:rPr kumimoji="1" lang="en-US" altLang="ja-JP" sz="1400" b="1">
              <a:solidFill>
                <a:srgbClr val="FF0000"/>
              </a:solidFill>
            </a:rPr>
          </a:br>
          <a:r>
            <a:rPr kumimoji="1" lang="ja-JP" altLang="en-US" sz="1400" b="1">
              <a:solidFill>
                <a:srgbClr val="FF0000"/>
              </a:solidFill>
            </a:rPr>
            <a:t>同色の欄を</a:t>
          </a:r>
          <a:br>
            <a:rPr kumimoji="1" lang="en-US" altLang="ja-JP" sz="1400" b="1">
              <a:solidFill>
                <a:srgbClr val="FF0000"/>
              </a:solidFill>
            </a:rPr>
          </a:br>
          <a:r>
            <a:rPr kumimoji="1" lang="ja-JP" altLang="en-US" sz="1400" b="1">
              <a:solidFill>
                <a:srgbClr val="FF0000"/>
              </a:solidFill>
            </a:rPr>
            <a:t>入力してください</a:t>
          </a:r>
          <a:endParaRPr kumimoji="1" lang="en-US" altLang="ja-JP" sz="1400" b="1">
            <a:solidFill>
              <a:srgbClr val="FF0000"/>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出品作品一覧" displayName="出品作品一覧" ref="A15:N255" totalsRowShown="0" dataDxfId="32" headerRowBorderDxfId="33" tableBorderDxfId="31" totalsRowBorderDxfId="30" dataCellStyle="標準 2">
  <autoFilter ref="A15:N25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000-000001000000}" name="番号" dataDxfId="29" dataCellStyle="標準 2"/>
    <tableColumn id="2" xr3:uid="{00000000-0010-0000-0000-000002000000}" name="学校番号_x000a_＋番号" dataDxfId="28" dataCellStyle="標準 2">
      <calculatedColumnFormula>$C$2&amp;TEXT(A16,"000")</calculatedColumnFormula>
    </tableColumn>
    <tableColumn id="3" xr3:uid="{00000000-0010-0000-0000-000003000000}" name="題　　　　　名" dataDxfId="27" dataCellStyle="標準 2"/>
    <tableColumn id="4" xr3:uid="{00000000-0010-0000-0000-000004000000}" name="題名(ひらがな)" dataDxfId="26" dataCellStyle="標準 2"/>
    <tableColumn id="5" xr3:uid="{00000000-0010-0000-0000-000005000000}" name="組" dataDxfId="25" dataCellStyle="標準 2"/>
    <tableColumn id="6" xr3:uid="{00000000-0010-0000-0000-000006000000}" name="種類" dataDxfId="24" dataCellStyle="標準 2"/>
    <tableColumn id="7" xr3:uid="{00000000-0010-0000-0000-000007000000}" name="年" dataDxfId="23" dataCellStyle="標準 2"/>
    <tableColumn id="8" xr3:uid="{00000000-0010-0000-0000-000008000000}" name="氏　　　名" dataDxfId="22" dataCellStyle="標準 2"/>
    <tableColumn id="9" xr3:uid="{00000000-0010-0000-0000-000009000000}" name="氏名(ひらがな)" dataDxfId="21" dataCellStyle="標準 2"/>
    <tableColumn id="10" xr3:uid="{00000000-0010-0000-0000-00000A000000}" name="学　校　名" dataDxfId="20" dataCellStyle="標準 2">
      <calculatedColumnFormula>IF(ISBLANK(出品作品一覧[[#This Row],[氏　　　名]]),"",$C$3)</calculatedColumnFormula>
    </tableColumn>
    <tableColumn id="12" xr3:uid="{00000000-0010-0000-0000-00000C000000}" name="結果" dataDxfId="19" dataCellStyle="標準 2"/>
    <tableColumn id="13" xr3:uid="{00000000-0010-0000-0000-00000D000000}" name="全道大会出品番号_x000a_(出品票作成用)" dataDxfId="18" dataCellStyle="標準 2"/>
    <tableColumn id="14" xr3:uid="{00000000-0010-0000-0000-00000E000000}" name="ﾃﾞｼﾞﾀﾙ_x000a_加工" dataDxfId="17" dataCellStyle="標準 2"/>
    <tableColumn id="15" xr3:uid="{00000000-0010-0000-0000-00000F000000}" name="顧問_x000a_確認" dataDxfId="16" dataCellStyle="標準 2"/>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35"/>
  <sheetViews>
    <sheetView topLeftCell="A4" workbookViewId="0">
      <selection activeCell="K17" sqref="K17"/>
    </sheetView>
  </sheetViews>
  <sheetFormatPr defaultColWidth="9" defaultRowHeight="13.5"/>
  <cols>
    <col min="1" max="16384" width="9" style="53"/>
  </cols>
  <sheetData>
    <row r="1" spans="1:3">
      <c r="A1" s="53" t="s">
        <v>202</v>
      </c>
    </row>
    <row r="3" spans="1:3">
      <c r="A3" s="53" t="s">
        <v>203</v>
      </c>
    </row>
    <row r="4" spans="1:3">
      <c r="A4" s="63" t="s">
        <v>208</v>
      </c>
    </row>
    <row r="5" spans="1:3">
      <c r="A5" s="53" t="s">
        <v>254</v>
      </c>
    </row>
    <row r="6" spans="1:3">
      <c r="A6" s="53" t="s">
        <v>204</v>
      </c>
    </row>
    <row r="7" spans="1:3">
      <c r="A7" s="53" t="s">
        <v>255</v>
      </c>
    </row>
    <row r="8" spans="1:3">
      <c r="A8" s="53" t="s">
        <v>256</v>
      </c>
    </row>
    <row r="9" spans="1:3">
      <c r="A9" s="53" t="s">
        <v>257</v>
      </c>
    </row>
    <row r="10" spans="1:3">
      <c r="C10" s="53" t="s">
        <v>258</v>
      </c>
    </row>
    <row r="11" spans="1:3">
      <c r="C11" s="53" t="s">
        <v>259</v>
      </c>
    </row>
    <row r="12" spans="1:3">
      <c r="A12" s="53" t="s">
        <v>260</v>
      </c>
    </row>
    <row r="13" spans="1:3">
      <c r="A13" s="53" t="s">
        <v>261</v>
      </c>
    </row>
    <row r="14" spans="1:3">
      <c r="A14" s="53" t="s">
        <v>262</v>
      </c>
    </row>
    <row r="15" spans="1:3">
      <c r="A15" s="53" t="s">
        <v>263</v>
      </c>
    </row>
    <row r="16" spans="1:3">
      <c r="A16" s="53" t="s">
        <v>264</v>
      </c>
    </row>
    <row r="17" spans="1:1">
      <c r="A17" s="53" t="s">
        <v>265</v>
      </c>
    </row>
    <row r="18" spans="1:1">
      <c r="A18" s="53" t="s">
        <v>266</v>
      </c>
    </row>
    <row r="19" spans="1:1">
      <c r="A19" s="53" t="s">
        <v>278</v>
      </c>
    </row>
    <row r="20" spans="1:1">
      <c r="A20" s="53" t="s">
        <v>267</v>
      </c>
    </row>
    <row r="21" spans="1:1">
      <c r="A21" s="53" t="s">
        <v>268</v>
      </c>
    </row>
    <row r="22" spans="1:1">
      <c r="A22" s="53" t="s">
        <v>269</v>
      </c>
    </row>
    <row r="24" spans="1:1">
      <c r="A24" s="53" t="s">
        <v>205</v>
      </c>
    </row>
    <row r="25" spans="1:1">
      <c r="A25" s="53" t="s">
        <v>206</v>
      </c>
    </row>
    <row r="26" spans="1:1">
      <c r="A26" s="53" t="s">
        <v>270</v>
      </c>
    </row>
    <row r="27" spans="1:1">
      <c r="A27" s="53" t="s">
        <v>271</v>
      </c>
    </row>
    <row r="28" spans="1:1">
      <c r="A28" s="53" t="s">
        <v>212</v>
      </c>
    </row>
    <row r="29" spans="1:1">
      <c r="A29" s="53" t="s">
        <v>272</v>
      </c>
    </row>
    <row r="31" spans="1:1">
      <c r="A31" s="53" t="s">
        <v>207</v>
      </c>
    </row>
    <row r="32" spans="1:1">
      <c r="A32" s="153" t="s">
        <v>274</v>
      </c>
    </row>
    <row r="33" spans="1:1">
      <c r="A33" s="152" t="s">
        <v>273</v>
      </c>
    </row>
    <row r="34" spans="1:1">
      <c r="A34" s="152" t="s">
        <v>275</v>
      </c>
    </row>
    <row r="35" spans="1:1">
      <c r="A35" s="53" t="s">
        <v>276</v>
      </c>
    </row>
  </sheetData>
  <phoneticPr fontId="3"/>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2:AB48"/>
  <sheetViews>
    <sheetView topLeftCell="A14" workbookViewId="0">
      <selection activeCell="Z22" activeCellId="3" sqref="Y17:Y20 Z17:Z18 Z20 Z22"/>
    </sheetView>
  </sheetViews>
  <sheetFormatPr defaultColWidth="13" defaultRowHeight="13.5"/>
  <cols>
    <col min="1" max="1" width="2.625" style="5" customWidth="1"/>
    <col min="2" max="3" width="4.5" style="5" bestFit="1" customWidth="1"/>
    <col min="4" max="4" width="3.375" style="5" customWidth="1"/>
    <col min="5" max="5" width="5.625" style="5" customWidth="1"/>
    <col min="6" max="6" width="3.625" style="5" customWidth="1"/>
    <col min="7" max="7" width="18.625" style="5" customWidth="1"/>
    <col min="8" max="8" width="4.625" style="5" customWidth="1"/>
    <col min="9" max="9" width="3.625" style="5" customWidth="1"/>
    <col min="10" max="11" width="8.625" style="5" customWidth="1"/>
    <col min="12" max="12" width="3.625" style="5" customWidth="1"/>
    <col min="13" max="13" width="6.625" style="5" customWidth="1"/>
    <col min="14" max="14" width="10.625" style="5" customWidth="1"/>
    <col min="15" max="15" width="3.625" style="5" customWidth="1"/>
    <col min="16" max="17" width="5.625" style="5" customWidth="1"/>
    <col min="18" max="18" width="3.625" style="5" customWidth="1"/>
    <col min="19" max="19" width="18.625" style="5" customWidth="1"/>
    <col min="20" max="20" width="4.625" style="5" customWidth="1"/>
    <col min="21" max="21" width="3.625" style="5" customWidth="1"/>
    <col min="22" max="23" width="8.625" style="5" customWidth="1"/>
    <col min="24" max="24" width="3.625" style="5" customWidth="1"/>
    <col min="25" max="25" width="6.625" style="5" customWidth="1"/>
    <col min="26" max="26" width="10.625" style="5" customWidth="1"/>
    <col min="27" max="27" width="3.625" style="5" customWidth="1"/>
    <col min="28" max="28" width="5.625" style="5" customWidth="1"/>
    <col min="29" max="16384" width="13" style="5"/>
  </cols>
  <sheetData>
    <row r="2" spans="1:28">
      <c r="B2" s="6" t="s">
        <v>151</v>
      </c>
    </row>
    <row r="3" spans="1:28">
      <c r="B3" s="7">
        <v>12</v>
      </c>
      <c r="C3" s="8">
        <f>MAX(B3:B4)+1</f>
        <v>14</v>
      </c>
      <c r="E3" s="9" t="s">
        <v>152</v>
      </c>
    </row>
    <row r="4" spans="1:28">
      <c r="B4" s="10">
        <f>B3+1</f>
        <v>13</v>
      </c>
      <c r="C4" s="10">
        <f>C3+1</f>
        <v>15</v>
      </c>
    </row>
    <row r="6" spans="1:28">
      <c r="E6" s="11"/>
      <c r="P6" s="11"/>
      <c r="Q6" s="12"/>
      <c r="AB6" s="12"/>
    </row>
    <row r="7" spans="1:28" s="3" customFormat="1">
      <c r="A7" s="5"/>
      <c r="B7" s="5"/>
      <c r="C7" s="5"/>
      <c r="E7" s="5"/>
      <c r="F7" s="13"/>
      <c r="G7" s="5"/>
      <c r="H7" s="5"/>
      <c r="I7" s="5"/>
      <c r="J7" s="5"/>
      <c r="K7" s="5"/>
      <c r="L7" s="5"/>
      <c r="M7" s="5"/>
      <c r="N7" s="5"/>
      <c r="O7" s="13"/>
      <c r="P7" s="5"/>
      <c r="Q7" s="5"/>
      <c r="R7" s="13"/>
      <c r="S7" s="5"/>
      <c r="T7" s="5"/>
      <c r="U7" s="5"/>
      <c r="V7" s="5"/>
      <c r="W7" s="5"/>
      <c r="X7" s="5"/>
      <c r="Y7" s="5"/>
      <c r="Z7" s="5"/>
      <c r="AA7" s="13"/>
      <c r="AB7" s="5"/>
    </row>
    <row r="8" spans="1:28" s="3" customFormat="1" ht="27" customHeight="1">
      <c r="A8" s="5"/>
      <c r="B8" s="5"/>
      <c r="C8" s="5"/>
      <c r="F8" s="14"/>
      <c r="G8" s="5"/>
      <c r="H8" s="5"/>
      <c r="I8" s="5"/>
      <c r="J8" s="5"/>
      <c r="K8" s="5"/>
      <c r="L8" s="5"/>
      <c r="M8" s="5"/>
      <c r="N8" s="5"/>
      <c r="O8" s="15"/>
      <c r="P8" s="4"/>
      <c r="R8" s="14"/>
      <c r="S8" s="5"/>
      <c r="T8" s="5"/>
      <c r="U8" s="5"/>
      <c r="V8" s="5"/>
      <c r="W8" s="5"/>
      <c r="X8" s="5"/>
      <c r="Y8" s="5"/>
      <c r="Z8" s="5"/>
      <c r="AA8" s="15"/>
      <c r="AB8" s="4"/>
    </row>
    <row r="9" spans="1:28" s="3" customFormat="1" ht="28.5" customHeight="1">
      <c r="A9" s="5"/>
      <c r="B9" s="5"/>
      <c r="C9" s="5"/>
      <c r="F9" s="5"/>
      <c r="G9" s="212" t="s">
        <v>248</v>
      </c>
      <c r="H9" s="213"/>
      <c r="I9" s="17"/>
      <c r="J9" s="201" t="s">
        <v>154</v>
      </c>
      <c r="K9" s="202" t="s">
        <v>155</v>
      </c>
      <c r="L9" s="5"/>
      <c r="M9" s="195"/>
      <c r="N9" s="197"/>
      <c r="O9" s="5"/>
      <c r="R9" s="5"/>
      <c r="S9" s="212" t="s">
        <v>248</v>
      </c>
      <c r="T9" s="213"/>
      <c r="U9" s="17"/>
      <c r="V9" s="201" t="s">
        <v>154</v>
      </c>
      <c r="W9" s="202" t="s">
        <v>155</v>
      </c>
      <c r="X9" s="5"/>
      <c r="Y9" s="195"/>
      <c r="Z9" s="197"/>
      <c r="AA9" s="5"/>
    </row>
    <row r="10" spans="1:28" s="3" customFormat="1" ht="153.75" customHeight="1">
      <c r="A10" s="5"/>
      <c r="B10" s="5"/>
      <c r="C10" s="5"/>
      <c r="F10" s="157"/>
      <c r="G10" s="203"/>
      <c r="H10" s="217"/>
      <c r="I10" s="5"/>
      <c r="J10" s="201"/>
      <c r="K10" s="202"/>
      <c r="L10" s="5"/>
      <c r="M10" s="196"/>
      <c r="N10" s="198"/>
      <c r="O10" s="5"/>
      <c r="R10" s="5"/>
      <c r="S10" s="203"/>
      <c r="T10" s="217"/>
      <c r="U10" s="5"/>
      <c r="V10" s="201"/>
      <c r="W10" s="202"/>
      <c r="X10" s="5"/>
      <c r="Y10" s="196"/>
      <c r="Z10" s="198"/>
      <c r="AA10" s="5"/>
    </row>
    <row r="11" spans="1:28" s="3" customFormat="1" ht="28.5" customHeight="1">
      <c r="A11" s="5"/>
      <c r="B11" s="5"/>
      <c r="C11" s="5"/>
      <c r="F11" s="157"/>
      <c r="G11" s="204"/>
      <c r="H11" s="218"/>
      <c r="I11" s="5"/>
      <c r="J11" s="201"/>
      <c r="K11" s="202"/>
      <c r="L11" s="5"/>
      <c r="M11" s="196"/>
      <c r="N11" s="165" t="s">
        <v>251</v>
      </c>
      <c r="O11" s="5"/>
      <c r="R11" s="5"/>
      <c r="S11" s="204"/>
      <c r="T11" s="218"/>
      <c r="U11" s="5"/>
      <c r="V11" s="201"/>
      <c r="W11" s="202"/>
      <c r="X11" s="5"/>
      <c r="Y11" s="196"/>
      <c r="Z11" s="165" t="s">
        <v>251</v>
      </c>
      <c r="AA11" s="5"/>
    </row>
    <row r="12" spans="1:28" s="3" customFormat="1" ht="30" customHeight="1">
      <c r="A12" s="5"/>
      <c r="B12" s="5"/>
      <c r="C12" s="5"/>
      <c r="F12" s="157"/>
      <c r="G12" s="204"/>
      <c r="H12" s="218"/>
      <c r="I12" s="5"/>
      <c r="J12" s="201"/>
      <c r="K12" s="202"/>
      <c r="L12" s="5"/>
      <c r="M12" s="196"/>
      <c r="N12" s="163"/>
      <c r="O12" s="5"/>
      <c r="R12" s="5"/>
      <c r="S12" s="204"/>
      <c r="T12" s="218"/>
      <c r="U12" s="5"/>
      <c r="V12" s="201"/>
      <c r="W12" s="202"/>
      <c r="X12" s="5"/>
      <c r="Y12" s="196"/>
      <c r="Z12" s="163"/>
      <c r="AA12" s="5"/>
    </row>
    <row r="13" spans="1:28" s="3" customFormat="1" ht="32.25" customHeight="1">
      <c r="A13" s="5"/>
      <c r="B13" s="5"/>
      <c r="C13" s="5"/>
      <c r="F13" s="157"/>
      <c r="G13" s="204"/>
      <c r="H13" s="218"/>
      <c r="I13" s="158"/>
      <c r="J13" s="201"/>
      <c r="K13" s="202"/>
      <c r="L13" s="5"/>
      <c r="M13" s="154" t="s">
        <v>252</v>
      </c>
      <c r="N13" s="20" t="s">
        <v>249</v>
      </c>
      <c r="O13" s="5"/>
      <c r="R13" s="5"/>
      <c r="S13" s="204"/>
      <c r="T13" s="218"/>
      <c r="U13" s="158"/>
      <c r="V13" s="201"/>
      <c r="W13" s="202"/>
      <c r="X13" s="5"/>
      <c r="Y13" s="154" t="s">
        <v>252</v>
      </c>
      <c r="Z13" s="20" t="s">
        <v>249</v>
      </c>
      <c r="AA13" s="5"/>
    </row>
    <row r="14" spans="1:28" s="3" customFormat="1" ht="51.75" customHeight="1">
      <c r="A14" s="5"/>
      <c r="B14" s="5"/>
      <c r="C14" s="5"/>
      <c r="F14" s="159"/>
      <c r="G14" s="205"/>
      <c r="H14" s="160"/>
      <c r="I14" s="158"/>
      <c r="J14" s="201"/>
      <c r="K14" s="202"/>
      <c r="L14" s="5"/>
      <c r="M14" s="155" t="s">
        <v>250</v>
      </c>
      <c r="N14" s="156"/>
      <c r="O14" s="158"/>
      <c r="P14" s="4"/>
      <c r="R14" s="159"/>
      <c r="S14" s="205"/>
      <c r="T14" s="160"/>
      <c r="U14" s="158"/>
      <c r="V14" s="201"/>
      <c r="W14" s="202"/>
      <c r="X14" s="5"/>
      <c r="Y14" s="155" t="s">
        <v>250</v>
      </c>
      <c r="Z14" s="156"/>
      <c r="AA14" s="5"/>
      <c r="AB14" s="4"/>
    </row>
    <row r="15" spans="1:28" s="3" customFormat="1" ht="27" customHeight="1">
      <c r="A15" s="5"/>
      <c r="B15" s="5"/>
      <c r="C15" s="5"/>
      <c r="F15" s="21"/>
      <c r="G15" s="5"/>
      <c r="H15" s="5"/>
      <c r="I15" s="5"/>
      <c r="J15" s="5"/>
      <c r="K15" s="5"/>
      <c r="L15" s="5"/>
      <c r="M15" s="5"/>
      <c r="N15" s="5"/>
      <c r="O15" s="13"/>
      <c r="P15" s="4"/>
      <c r="R15" s="21"/>
      <c r="S15" s="5"/>
      <c r="T15" s="5"/>
      <c r="U15" s="5"/>
      <c r="V15" s="5"/>
      <c r="W15" s="5"/>
      <c r="X15" s="5"/>
      <c r="Y15" s="5"/>
      <c r="Z15" s="5"/>
      <c r="AA15" s="13"/>
      <c r="AB15" s="4"/>
    </row>
    <row r="16" spans="1:28" s="3" customFormat="1" ht="27" customHeight="1">
      <c r="A16" s="5"/>
      <c r="B16" s="5"/>
      <c r="C16" s="5"/>
      <c r="F16" s="4"/>
      <c r="G16" s="5"/>
      <c r="H16" s="5"/>
      <c r="I16" s="5"/>
      <c r="J16" s="5"/>
      <c r="K16" s="5"/>
      <c r="L16" s="5"/>
      <c r="M16" s="5"/>
      <c r="N16" s="5"/>
      <c r="O16" s="5"/>
      <c r="P16" s="4"/>
      <c r="R16" s="4"/>
      <c r="S16" s="5"/>
      <c r="T16" s="5"/>
      <c r="U16" s="5"/>
      <c r="V16" s="5"/>
      <c r="W16" s="5"/>
      <c r="X16" s="5"/>
      <c r="Y16" s="5"/>
      <c r="Z16" s="5"/>
      <c r="AA16" s="5"/>
      <c r="AB16" s="4"/>
    </row>
    <row r="17" spans="1:28" s="3" customFormat="1" ht="28.5" customHeight="1">
      <c r="A17" s="5"/>
      <c r="B17" s="5"/>
      <c r="C17" s="5"/>
      <c r="F17" s="5"/>
      <c r="G17" s="212" t="s">
        <v>248</v>
      </c>
      <c r="H17" s="213"/>
      <c r="I17" s="17"/>
      <c r="J17" s="201" t="s">
        <v>154</v>
      </c>
      <c r="K17" s="202" t="s">
        <v>155</v>
      </c>
      <c r="L17" s="5"/>
      <c r="M17" s="195"/>
      <c r="N17" s="197"/>
      <c r="O17" s="5"/>
      <c r="R17" s="5"/>
      <c r="S17" s="212" t="s">
        <v>248</v>
      </c>
      <c r="T17" s="213"/>
      <c r="U17" s="17"/>
      <c r="V17" s="201" t="s">
        <v>154</v>
      </c>
      <c r="W17" s="202" t="s">
        <v>155</v>
      </c>
      <c r="X17" s="5"/>
      <c r="Y17" s="195"/>
      <c r="Z17" s="197"/>
      <c r="AA17" s="5"/>
    </row>
    <row r="18" spans="1:28" s="3" customFormat="1" ht="153.75" customHeight="1">
      <c r="A18" s="5"/>
      <c r="B18" s="5"/>
      <c r="C18" s="5"/>
      <c r="F18" s="5"/>
      <c r="G18" s="203"/>
      <c r="H18" s="217"/>
      <c r="I18" s="5"/>
      <c r="J18" s="201"/>
      <c r="K18" s="202"/>
      <c r="L18" s="5"/>
      <c r="M18" s="196"/>
      <c r="N18" s="198"/>
      <c r="O18" s="5"/>
      <c r="R18" s="5"/>
      <c r="S18" s="203"/>
      <c r="T18" s="217"/>
      <c r="U18" s="5"/>
      <c r="V18" s="201"/>
      <c r="W18" s="202"/>
      <c r="X18" s="5"/>
      <c r="Y18" s="196"/>
      <c r="Z18" s="198"/>
      <c r="AA18" s="5"/>
    </row>
    <row r="19" spans="1:28" s="3" customFormat="1" ht="28.5" customHeight="1">
      <c r="A19" s="5"/>
      <c r="B19" s="5"/>
      <c r="C19" s="5"/>
      <c r="F19" s="5"/>
      <c r="G19" s="204"/>
      <c r="H19" s="218"/>
      <c r="I19" s="5"/>
      <c r="J19" s="201"/>
      <c r="K19" s="202"/>
      <c r="L19" s="5"/>
      <c r="M19" s="196"/>
      <c r="N19" s="165" t="s">
        <v>251</v>
      </c>
      <c r="O19" s="5"/>
      <c r="R19" s="5"/>
      <c r="S19" s="204"/>
      <c r="T19" s="218"/>
      <c r="U19" s="5"/>
      <c r="V19" s="201"/>
      <c r="W19" s="202"/>
      <c r="X19" s="5"/>
      <c r="Y19" s="196"/>
      <c r="Z19" s="165" t="s">
        <v>251</v>
      </c>
      <c r="AA19" s="5"/>
    </row>
    <row r="20" spans="1:28" s="3" customFormat="1" ht="30" customHeight="1">
      <c r="A20" s="5"/>
      <c r="B20" s="5"/>
      <c r="C20" s="5"/>
      <c r="F20" s="5"/>
      <c r="G20" s="204"/>
      <c r="H20" s="218"/>
      <c r="I20" s="5"/>
      <c r="J20" s="201"/>
      <c r="K20" s="202"/>
      <c r="L20" s="5"/>
      <c r="M20" s="196"/>
      <c r="N20" s="163"/>
      <c r="O20" s="5"/>
      <c r="R20" s="5"/>
      <c r="S20" s="204"/>
      <c r="T20" s="218"/>
      <c r="U20" s="5"/>
      <c r="V20" s="201"/>
      <c r="W20" s="202"/>
      <c r="X20" s="5"/>
      <c r="Y20" s="196"/>
      <c r="Z20" s="163"/>
      <c r="AA20" s="5"/>
    </row>
    <row r="21" spans="1:28" s="3" customFormat="1" ht="32.25" customHeight="1">
      <c r="A21" s="5"/>
      <c r="B21" s="5"/>
      <c r="C21" s="5"/>
      <c r="F21" s="5"/>
      <c r="G21" s="204"/>
      <c r="H21" s="218"/>
      <c r="I21" s="158"/>
      <c r="J21" s="201"/>
      <c r="K21" s="202"/>
      <c r="L21" s="5"/>
      <c r="M21" s="154" t="s">
        <v>252</v>
      </c>
      <c r="N21" s="20" t="s">
        <v>249</v>
      </c>
      <c r="O21" s="5"/>
      <c r="R21" s="5"/>
      <c r="S21" s="204"/>
      <c r="T21" s="218"/>
      <c r="U21" s="158"/>
      <c r="V21" s="201"/>
      <c r="W21" s="202"/>
      <c r="X21" s="5"/>
      <c r="Y21" s="154" t="s">
        <v>252</v>
      </c>
      <c r="Z21" s="20" t="s">
        <v>249</v>
      </c>
      <c r="AA21" s="5"/>
    </row>
    <row r="22" spans="1:28" s="3" customFormat="1" ht="51.75" customHeight="1">
      <c r="A22" s="5"/>
      <c r="B22" s="5"/>
      <c r="C22" s="5"/>
      <c r="F22" s="5"/>
      <c r="G22" s="205"/>
      <c r="H22" s="160"/>
      <c r="I22" s="158"/>
      <c r="J22" s="201"/>
      <c r="K22" s="202"/>
      <c r="L22" s="5"/>
      <c r="M22" s="155" t="s">
        <v>250</v>
      </c>
      <c r="N22" s="156"/>
      <c r="O22" s="158"/>
      <c r="P22" s="4"/>
      <c r="R22" s="159"/>
      <c r="S22" s="205"/>
      <c r="T22" s="160"/>
      <c r="U22" s="158"/>
      <c r="V22" s="201"/>
      <c r="W22" s="202"/>
      <c r="X22" s="5"/>
      <c r="Y22" s="155" t="s">
        <v>250</v>
      </c>
      <c r="Z22" s="156"/>
      <c r="AA22" s="5"/>
    </row>
    <row r="23" spans="1:28" s="3" customFormat="1" ht="27" customHeight="1">
      <c r="A23" s="5"/>
      <c r="B23" s="5"/>
      <c r="C23" s="5"/>
      <c r="F23" s="21"/>
      <c r="G23" s="5"/>
      <c r="H23" s="5"/>
      <c r="I23" s="5"/>
      <c r="J23" s="5"/>
      <c r="K23" s="5"/>
      <c r="L23" s="5"/>
      <c r="M23" s="5"/>
      <c r="N23" s="5"/>
      <c r="O23" s="13"/>
      <c r="P23" s="4"/>
      <c r="R23" s="21"/>
      <c r="S23" s="5"/>
      <c r="T23" s="5"/>
      <c r="U23" s="5"/>
      <c r="V23" s="5"/>
      <c r="W23" s="5"/>
      <c r="X23" s="5"/>
      <c r="Y23" s="5"/>
      <c r="Z23" s="5"/>
      <c r="AA23" s="13"/>
      <c r="AB23" s="4"/>
    </row>
    <row r="24" spans="1:28" s="3" customFormat="1">
      <c r="A24" s="5"/>
      <c r="B24" s="5"/>
      <c r="C24" s="5"/>
      <c r="E24" s="5"/>
      <c r="F24" s="5"/>
      <c r="G24" s="5"/>
      <c r="H24" s="5"/>
      <c r="I24" s="5"/>
      <c r="J24" s="5" t="s">
        <v>160</v>
      </c>
      <c r="K24" s="5"/>
      <c r="L24" s="5"/>
      <c r="M24" s="5"/>
      <c r="N24" s="5"/>
      <c r="O24" s="5"/>
      <c r="P24" s="5"/>
      <c r="Q24" s="5"/>
      <c r="R24" s="5"/>
      <c r="S24" s="5"/>
      <c r="T24" s="5"/>
      <c r="U24" s="5"/>
      <c r="V24" s="5" t="s">
        <v>160</v>
      </c>
      <c r="W24" s="5"/>
      <c r="X24" s="5"/>
      <c r="Y24" s="5"/>
      <c r="Z24" s="5"/>
      <c r="AA24" s="5"/>
      <c r="AB24" s="5"/>
    </row>
    <row r="25" spans="1:28">
      <c r="E25" s="11"/>
      <c r="P25" s="11"/>
      <c r="Q25" s="12"/>
      <c r="AB25" s="12"/>
    </row>
    <row r="39" ht="27" customHeight="1"/>
    <row r="40" ht="77.25" customHeight="1"/>
    <row r="41" ht="45" customHeight="1"/>
    <row r="42" ht="55.5" customHeight="1"/>
    <row r="43" ht="66" customHeight="1"/>
    <row r="44" ht="48" customHeight="1"/>
    <row r="45" ht="78" customHeight="1"/>
    <row r="46" ht="27" customHeight="1"/>
    <row r="47" ht="77.25" customHeight="1"/>
    <row r="48" ht="45" customHeight="1"/>
  </sheetData>
  <mergeCells count="28">
    <mergeCell ref="V9:V14"/>
    <mergeCell ref="W9:W14"/>
    <mergeCell ref="Y9:Y12"/>
    <mergeCell ref="Z9:Z10"/>
    <mergeCell ref="G10:G14"/>
    <mergeCell ref="H10:H13"/>
    <mergeCell ref="S10:S14"/>
    <mergeCell ref="T10:T13"/>
    <mergeCell ref="G9:H9"/>
    <mergeCell ref="J9:J14"/>
    <mergeCell ref="K9:K14"/>
    <mergeCell ref="M9:M12"/>
    <mergeCell ref="N9:N10"/>
    <mergeCell ref="S9:T9"/>
    <mergeCell ref="V17:V22"/>
    <mergeCell ref="W17:W22"/>
    <mergeCell ref="Y17:Y20"/>
    <mergeCell ref="Z17:Z18"/>
    <mergeCell ref="G18:G22"/>
    <mergeCell ref="H18:H21"/>
    <mergeCell ref="S18:S22"/>
    <mergeCell ref="T18:T21"/>
    <mergeCell ref="G17:H17"/>
    <mergeCell ref="J17:J22"/>
    <mergeCell ref="K17:K22"/>
    <mergeCell ref="M17:M20"/>
    <mergeCell ref="N17:N18"/>
    <mergeCell ref="S17:T17"/>
  </mergeCells>
  <phoneticPr fontId="3"/>
  <conditionalFormatting sqref="N9 G10:G13 N12">
    <cfRule type="cellIs" dxfId="4" priority="4" operator="equal">
      <formula>0</formula>
    </cfRule>
  </conditionalFormatting>
  <conditionalFormatting sqref="N17 G18:G21 N20">
    <cfRule type="cellIs" dxfId="3" priority="2" operator="equal">
      <formula>0</formula>
    </cfRule>
  </conditionalFormatting>
  <conditionalFormatting sqref="Z9 S10:S13 Z12">
    <cfRule type="cellIs" dxfId="2" priority="3" operator="equal">
      <formula>0</formula>
    </cfRule>
  </conditionalFormatting>
  <conditionalFormatting sqref="Z17 S18:S21 Z20">
    <cfRule type="cellIs" dxfId="1" priority="1" operator="equal">
      <formula>0</formula>
    </cfRule>
  </conditionalFormatting>
  <dataValidations count="1">
    <dataValidation imeMode="disabled" allowBlank="1" showInputMessage="1" showErrorMessage="1" sqref="B3:C4" xr:uid="{00000000-0002-0000-0900-000000000000}"/>
  </dataValidations>
  <printOptions horizontalCentered="1" verticalCentered="1"/>
  <pageMargins left="0.78740157480314965" right="0.78740157480314965" top="0.59055118110236227" bottom="0.59055118110236227" header="0.51181102362204722" footer="0.51181102362204722"/>
  <pageSetup paperSize="9" scale="89" orientation="portrait" r:id="rId1"/>
  <headerFooter alignWithMargins="0">
    <oddHeader>&amp;P ページ</oddHeader>
  </headerFooter>
  <colBreaks count="1" manualBreakCount="1">
    <brk id="16" min="6" max="2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B2:I25"/>
  <sheetViews>
    <sheetView workbookViewId="0">
      <selection activeCell="G15" sqref="G15:H15"/>
    </sheetView>
  </sheetViews>
  <sheetFormatPr defaultColWidth="9" defaultRowHeight="13.5"/>
  <cols>
    <col min="1" max="4" width="3.5" style="3" customWidth="1"/>
    <col min="5" max="5" width="8.625" style="3" customWidth="1"/>
    <col min="6" max="6" width="11.375" style="3" customWidth="1"/>
    <col min="7" max="7" width="40.125" style="3" customWidth="1"/>
    <col min="8" max="8" width="12.625" style="3" customWidth="1"/>
    <col min="9" max="9" width="8.625" style="4" customWidth="1"/>
    <col min="10" max="10" width="3.5" style="3" customWidth="1"/>
    <col min="11" max="16384" width="9" style="3"/>
  </cols>
  <sheetData>
    <row r="2" spans="2:9">
      <c r="B2" s="22">
        <v>1</v>
      </c>
      <c r="C2" s="6" t="s">
        <v>166</v>
      </c>
    </row>
    <row r="3" spans="2:9">
      <c r="B3" s="23">
        <f>B2+1</f>
        <v>2</v>
      </c>
      <c r="D3" s="9" t="s">
        <v>167</v>
      </c>
    </row>
    <row r="4" spans="2:9">
      <c r="B4" s="23">
        <f>B3+1</f>
        <v>3</v>
      </c>
    </row>
    <row r="5" spans="2:9">
      <c r="B5" s="23">
        <f>B4+1</f>
        <v>4</v>
      </c>
    </row>
    <row r="7" spans="2:9">
      <c r="E7" s="24"/>
      <c r="I7" s="25"/>
    </row>
    <row r="8" spans="2:9" ht="50.25" customHeight="1">
      <c r="E8" s="4" t="s">
        <v>174</v>
      </c>
      <c r="I8" s="4" t="s">
        <v>169</v>
      </c>
    </row>
    <row r="9" spans="2:9" ht="50.25" customHeight="1">
      <c r="F9" s="26" t="s">
        <v>170</v>
      </c>
      <c r="G9" s="26"/>
      <c r="H9" s="28" t="s">
        <v>150</v>
      </c>
    </row>
    <row r="10" spans="2:9" ht="50.25" customHeight="1">
      <c r="F10" s="26" t="s">
        <v>171</v>
      </c>
      <c r="G10" s="219"/>
      <c r="H10" s="219"/>
    </row>
    <row r="11" spans="2:9" ht="50.25" customHeight="1">
      <c r="F11" s="26" t="s">
        <v>172</v>
      </c>
      <c r="G11" s="219"/>
      <c r="H11" s="219"/>
    </row>
    <row r="12" spans="2:9" ht="50.25" customHeight="1">
      <c r="E12" s="4" t="s">
        <v>174</v>
      </c>
      <c r="I12" s="4" t="s">
        <v>169</v>
      </c>
    </row>
    <row r="13" spans="2:9" ht="50.25" customHeight="1">
      <c r="F13" s="26" t="s">
        <v>170</v>
      </c>
      <c r="G13" s="26"/>
      <c r="H13" s="28" t="s">
        <v>150</v>
      </c>
    </row>
    <row r="14" spans="2:9" ht="50.25" customHeight="1">
      <c r="F14" s="26" t="s">
        <v>171</v>
      </c>
      <c r="G14" s="219"/>
      <c r="H14" s="219"/>
    </row>
    <row r="15" spans="2:9" ht="50.25" customHeight="1">
      <c r="F15" s="26" t="s">
        <v>172</v>
      </c>
      <c r="G15" s="219"/>
      <c r="H15" s="219"/>
    </row>
    <row r="16" spans="2:9" ht="50.25" customHeight="1">
      <c r="E16" s="4" t="s">
        <v>175</v>
      </c>
      <c r="I16" s="4" t="s">
        <v>169</v>
      </c>
    </row>
    <row r="17" spans="5:9" ht="50.25" customHeight="1">
      <c r="F17" s="26" t="s">
        <v>170</v>
      </c>
      <c r="G17" s="26"/>
      <c r="H17" s="28" t="s">
        <v>150</v>
      </c>
    </row>
    <row r="18" spans="5:9" ht="50.25" customHeight="1">
      <c r="F18" s="26" t="s">
        <v>171</v>
      </c>
      <c r="G18" s="219"/>
      <c r="H18" s="219"/>
    </row>
    <row r="19" spans="5:9" ht="50.25" customHeight="1">
      <c r="F19" s="26" t="s">
        <v>172</v>
      </c>
      <c r="G19" s="219"/>
      <c r="H19" s="219"/>
    </row>
    <row r="20" spans="5:9" ht="50.25" customHeight="1">
      <c r="E20" s="4" t="s">
        <v>175</v>
      </c>
      <c r="I20" s="4" t="s">
        <v>169</v>
      </c>
    </row>
    <row r="21" spans="5:9" ht="50.25" customHeight="1">
      <c r="F21" s="26" t="s">
        <v>170</v>
      </c>
      <c r="G21" s="26"/>
      <c r="H21" s="28" t="s">
        <v>150</v>
      </c>
    </row>
    <row r="22" spans="5:9" ht="50.25" customHeight="1">
      <c r="F22" s="26" t="s">
        <v>171</v>
      </c>
      <c r="G22" s="219"/>
      <c r="H22" s="219"/>
    </row>
    <row r="23" spans="5:9" ht="50.25" customHeight="1">
      <c r="F23" s="26" t="s">
        <v>172</v>
      </c>
      <c r="G23" s="219"/>
      <c r="H23" s="219"/>
    </row>
    <row r="24" spans="5:9" ht="50.25" customHeight="1">
      <c r="E24" s="4" t="s">
        <v>175</v>
      </c>
      <c r="I24" s="4" t="s">
        <v>169</v>
      </c>
    </row>
    <row r="25" spans="5:9">
      <c r="E25" s="11"/>
      <c r="I25" s="25"/>
    </row>
  </sheetData>
  <mergeCells count="8">
    <mergeCell ref="G22:H22"/>
    <mergeCell ref="G23:H23"/>
    <mergeCell ref="G10:H10"/>
    <mergeCell ref="G11:H11"/>
    <mergeCell ref="G14:H14"/>
    <mergeCell ref="G15:H15"/>
    <mergeCell ref="G18:H18"/>
    <mergeCell ref="G19:H19"/>
  </mergeCells>
  <phoneticPr fontId="3"/>
  <conditionalFormatting sqref="H9 H13 H17 H21">
    <cfRule type="cellIs" dxfId="0" priority="1" operator="equal">
      <formula>0</formula>
    </cfRule>
  </conditionalFormatting>
  <printOptions verticalCentered="1"/>
  <pageMargins left="0.78740157480314965" right="0.78740157480314965" top="0.78740157480314965" bottom="0.78740157480314965" header="0.51181102362204722" footer="0.51181102362204722"/>
  <pageSetup paperSize="9" scale="78" orientation="portrait" r:id="rId1"/>
  <headerFooter alignWithMargins="0">
    <oddHeader>&amp;P ページ</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L184"/>
  <sheetViews>
    <sheetView topLeftCell="A37" workbookViewId="0">
      <selection activeCell="H5" sqref="H5"/>
    </sheetView>
  </sheetViews>
  <sheetFormatPr defaultColWidth="9" defaultRowHeight="16.5"/>
  <cols>
    <col min="1" max="1" width="4.125" style="64" customWidth="1"/>
    <col min="2" max="2" width="17.5" style="64" customWidth="1"/>
    <col min="3" max="3" width="3.125" style="64" bestFit="1" customWidth="1"/>
    <col min="4" max="5" width="3.125" style="64" customWidth="1"/>
    <col min="6" max="6" width="12.125" style="64" customWidth="1"/>
    <col min="7" max="7" width="4.125" style="64" bestFit="1" customWidth="1"/>
    <col min="8" max="8" width="17.5" style="64" customWidth="1"/>
    <col min="9" max="11" width="3.125" style="64" customWidth="1"/>
    <col min="12" max="12" width="12.125" style="64" customWidth="1"/>
    <col min="13" max="16384" width="9" style="64"/>
  </cols>
  <sheetData>
    <row r="1" spans="1:12" ht="18.75">
      <c r="I1" s="279" t="str">
        <f>"( 展示順 "&amp;TEXT(出品作品一覧!$C$12,"??")&amp;" )"</f>
        <v>( 展示順    )</v>
      </c>
      <c r="J1" s="279"/>
      <c r="K1" s="279"/>
      <c r="L1" s="279"/>
    </row>
    <row r="2" spans="1:12" ht="25.5">
      <c r="A2" s="280" t="s">
        <v>209</v>
      </c>
      <c r="B2" s="280"/>
      <c r="C2" s="280"/>
      <c r="D2" s="280"/>
      <c r="E2" s="280"/>
      <c r="F2" s="280"/>
      <c r="G2" s="280"/>
      <c r="H2" s="280"/>
      <c r="I2" s="280"/>
      <c r="J2" s="280"/>
      <c r="K2" s="280"/>
      <c r="L2" s="280"/>
    </row>
    <row r="3" spans="1:12" ht="18.75">
      <c r="F3" s="65" t="s">
        <v>184</v>
      </c>
      <c r="G3" s="65"/>
      <c r="H3" s="292" t="str">
        <f>IF(出品作品一覧!$C$3="","",(出品作品一覧!$C$3))</f>
        <v/>
      </c>
      <c r="I3" s="292"/>
      <c r="J3" s="292"/>
      <c r="K3" s="292"/>
      <c r="L3" s="292"/>
    </row>
    <row r="4" spans="1:12" ht="35.25" thickBot="1">
      <c r="A4" s="92" t="s">
        <v>185</v>
      </c>
      <c r="B4" s="93" t="s">
        <v>192</v>
      </c>
      <c r="C4" s="94" t="s">
        <v>186</v>
      </c>
      <c r="D4" s="95" t="s">
        <v>187</v>
      </c>
      <c r="E4" s="94" t="s">
        <v>150</v>
      </c>
      <c r="F4" s="96" t="s">
        <v>191</v>
      </c>
      <c r="G4" s="97" t="s">
        <v>188</v>
      </c>
      <c r="H4" s="98" t="s">
        <v>192</v>
      </c>
      <c r="I4" s="94" t="s">
        <v>186</v>
      </c>
      <c r="J4" s="95" t="s">
        <v>187</v>
      </c>
      <c r="K4" s="94" t="s">
        <v>150</v>
      </c>
      <c r="L4" s="96" t="s">
        <v>191</v>
      </c>
    </row>
    <row r="5" spans="1:12" ht="16.5" customHeight="1" thickTop="1">
      <c r="A5" s="66">
        <v>1</v>
      </c>
      <c r="B5" s="67" t="str">
        <f>IF(VLOOKUP(A5,出品作品一覧!$A$16:$L$255,3,FALSE)="","",VLOOKUP(A5,出品作品一覧!$A$16:$L$255,3,FALSE))</f>
        <v/>
      </c>
      <c r="C5" s="68" t="str">
        <f>IF(VLOOKUP(A5,出品作品一覧!$A$16:$L$255,5,FALSE)="","",VLOOKUP(A5,出品作品一覧!$A$16:$L$255,5,FALSE))</f>
        <v/>
      </c>
      <c r="D5" s="68" t="str">
        <f>IF(VLOOKUP(A5,出品作品一覧!$A$16:$L$255,6,FALSE)="","",VLOOKUP(A5,出品作品一覧!$A$16:$L$255,6,FALSE))</f>
        <v/>
      </c>
      <c r="E5" s="68" t="str">
        <f>IF(VLOOKUP(A5,出品作品一覧!$A$16:$L$255,7,FALSE)="","",VLOOKUP(A5,出品作品一覧!$A$16:$L$255,7,FALSE))</f>
        <v/>
      </c>
      <c r="F5" s="69" t="str">
        <f>IF(VLOOKUP(A5,出品作品一覧!$A$16:$L$255,8,FALSE)="","",VLOOKUP(A5,出品作品一覧!$A$16:$L$255,8,FALSE))</f>
        <v/>
      </c>
      <c r="G5" s="70">
        <v>31</v>
      </c>
      <c r="H5" s="71" t="str">
        <f>IF(VLOOKUP(G5,出品作品一覧!$A$16:$L$255,3,FALSE)="","",VLOOKUP(G5,出品作品一覧!$A$16:$L$255,3,FALSE))</f>
        <v/>
      </c>
      <c r="I5" s="68" t="str">
        <f>IF(VLOOKUP(G5,出品作品一覧!$A$16:$L$255,5,FALSE)="","",VLOOKUP(G5,出品作品一覧!$A$16:$L$255,5,FALSE))</f>
        <v/>
      </c>
      <c r="J5" s="68" t="str">
        <f>IF(VLOOKUP(G5,出品作品一覧!$A$16:$L$255,6,FALSE)="","",VLOOKUP(G5,出品作品一覧!$A$16:$L$255,6,FALSE))</f>
        <v/>
      </c>
      <c r="K5" s="68" t="str">
        <f>IF(VLOOKUP(G5,出品作品一覧!$A$16:$L$255,7,FALSE)="","",VLOOKUP(G5,出品作品一覧!$A$16:$L$255,7,FALSE))</f>
        <v/>
      </c>
      <c r="L5" s="69" t="str">
        <f>IF(VLOOKUP(G5,出品作品一覧!$A$16:$L$255,8,FALSE)="","",VLOOKUP(G5,出品作品一覧!$A$16:$L$255,8,FALSE))</f>
        <v/>
      </c>
    </row>
    <row r="6" spans="1:12" ht="16.5" customHeight="1">
      <c r="A6" s="72">
        <v>2</v>
      </c>
      <c r="B6" s="73" t="str">
        <f>IF(VLOOKUP(A6,出品作品一覧!$A$16:$L$255,3,FALSE)="","",VLOOKUP(A6,出品作品一覧!$A$16:$L$255,3,FALSE))</f>
        <v/>
      </c>
      <c r="C6" s="74" t="str">
        <f>IF(VLOOKUP(A6,出品作品一覧!$A$16:$L$255,5,FALSE)="","",VLOOKUP(A6,出品作品一覧!$A$16:$L$255,5,FALSE))</f>
        <v/>
      </c>
      <c r="D6" s="74" t="str">
        <f>IF(VLOOKUP(A6,出品作品一覧!$A$16:$L$255,6,FALSE)="","",VLOOKUP(A6,出品作品一覧!$A$16:$L$255,6,FALSE))</f>
        <v/>
      </c>
      <c r="E6" s="74" t="str">
        <f>IF(VLOOKUP(A6,出品作品一覧!$A$16:$L$255,7,FALSE)="","",VLOOKUP(A6,出品作品一覧!$A$16:$L$255,7,FALSE))</f>
        <v/>
      </c>
      <c r="F6" s="75" t="str">
        <f>IF(VLOOKUP(A6,出品作品一覧!$A$16:$L$255,8,FALSE)="","",VLOOKUP(A6,出品作品一覧!$A$16:$L$255,8,FALSE))</f>
        <v/>
      </c>
      <c r="G6" s="76">
        <v>32</v>
      </c>
      <c r="H6" s="77" t="str">
        <f>IF(VLOOKUP(G6,出品作品一覧!$A$16:$L$255,3,FALSE)="","",VLOOKUP(G6,出品作品一覧!$A$16:$L$255,3,FALSE))</f>
        <v/>
      </c>
      <c r="I6" s="74" t="str">
        <f>IF(VLOOKUP(G6,出品作品一覧!$A$16:$L$255,5,FALSE)="","",VLOOKUP(G6,出品作品一覧!$A$16:$L$255,5,FALSE))</f>
        <v/>
      </c>
      <c r="J6" s="74" t="str">
        <f>IF(VLOOKUP(G6,出品作品一覧!$A$16:$L$255,6,FALSE)="","",VLOOKUP(G6,出品作品一覧!$A$16:$L$255,6,FALSE))</f>
        <v/>
      </c>
      <c r="K6" s="74" t="str">
        <f>IF(VLOOKUP(G6,出品作品一覧!$A$16:$L$255,7,FALSE)="","",VLOOKUP(G6,出品作品一覧!$A$16:$L$255,7,FALSE))</f>
        <v/>
      </c>
      <c r="L6" s="75" t="str">
        <f>IF(VLOOKUP(G6,出品作品一覧!$A$16:$L$255,8,FALSE)="","",VLOOKUP(G6,出品作品一覧!$A$16:$L$255,8,FALSE))</f>
        <v/>
      </c>
    </row>
    <row r="7" spans="1:12" ht="16.5" customHeight="1">
      <c r="A7" s="72">
        <v>3</v>
      </c>
      <c r="B7" s="73" t="str">
        <f>IF(VLOOKUP(A7,出品作品一覧!$A$16:$L$255,3,FALSE)="","",VLOOKUP(A7,出品作品一覧!$A$16:$L$255,3,FALSE))</f>
        <v/>
      </c>
      <c r="C7" s="74" t="str">
        <f>IF(VLOOKUP(A7,出品作品一覧!$A$16:$L$255,5,FALSE)="","",VLOOKUP(A7,出品作品一覧!$A$16:$L$255,5,FALSE))</f>
        <v/>
      </c>
      <c r="D7" s="74" t="str">
        <f>IF(VLOOKUP(A7,出品作品一覧!$A$16:$L$255,6,FALSE)="","",VLOOKUP(A7,出品作品一覧!$A$16:$L$255,6,FALSE))</f>
        <v/>
      </c>
      <c r="E7" s="74" t="str">
        <f>IF(VLOOKUP(A7,出品作品一覧!$A$16:$L$255,7,FALSE)="","",VLOOKUP(A7,出品作品一覧!$A$16:$L$255,7,FALSE))</f>
        <v/>
      </c>
      <c r="F7" s="75" t="str">
        <f>IF(VLOOKUP(A7,出品作品一覧!$A$16:$L$255,8,FALSE)="","",VLOOKUP(A7,出品作品一覧!$A$16:$L$255,8,FALSE))</f>
        <v/>
      </c>
      <c r="G7" s="76">
        <v>33</v>
      </c>
      <c r="H7" s="77" t="str">
        <f>IF(VLOOKUP(G7,出品作品一覧!$A$16:$L$255,3,FALSE)="","",VLOOKUP(G7,出品作品一覧!$A$16:$L$255,3,FALSE))</f>
        <v/>
      </c>
      <c r="I7" s="74" t="str">
        <f>IF(VLOOKUP(G7,出品作品一覧!$A$16:$L$255,5,FALSE)="","",VLOOKUP(G7,出品作品一覧!$A$16:$L$255,5,FALSE))</f>
        <v/>
      </c>
      <c r="J7" s="74" t="str">
        <f>IF(VLOOKUP(G7,出品作品一覧!$A$16:$L$255,6,FALSE)="","",VLOOKUP(G7,出品作品一覧!$A$16:$L$255,6,FALSE))</f>
        <v/>
      </c>
      <c r="K7" s="74" t="str">
        <f>IF(VLOOKUP(G7,出品作品一覧!$A$16:$L$255,7,FALSE)="","",VLOOKUP(G7,出品作品一覧!$A$16:$L$255,7,FALSE))</f>
        <v/>
      </c>
      <c r="L7" s="75" t="str">
        <f>IF(VLOOKUP(G7,出品作品一覧!$A$16:$L$255,8,FALSE)="","",VLOOKUP(G7,出品作品一覧!$A$16:$L$255,8,FALSE))</f>
        <v/>
      </c>
    </row>
    <row r="8" spans="1:12" ht="16.5" customHeight="1">
      <c r="A8" s="72">
        <v>4</v>
      </c>
      <c r="B8" s="73" t="str">
        <f>IF(VLOOKUP(A8,出品作品一覧!$A$16:$L$255,3,FALSE)="","",VLOOKUP(A8,出品作品一覧!$A$16:$L$255,3,FALSE))</f>
        <v/>
      </c>
      <c r="C8" s="74" t="str">
        <f>IF(VLOOKUP(A8,出品作品一覧!$A$16:$L$255,5,FALSE)="","",VLOOKUP(A8,出品作品一覧!$A$16:$L$255,5,FALSE))</f>
        <v/>
      </c>
      <c r="D8" s="74" t="str">
        <f>IF(VLOOKUP(A8,出品作品一覧!$A$16:$L$255,6,FALSE)="","",VLOOKUP(A8,出品作品一覧!$A$16:$L$255,6,FALSE))</f>
        <v/>
      </c>
      <c r="E8" s="74" t="str">
        <f>IF(VLOOKUP(A8,出品作品一覧!$A$16:$L$255,7,FALSE)="","",VLOOKUP(A8,出品作品一覧!$A$16:$L$255,7,FALSE))</f>
        <v/>
      </c>
      <c r="F8" s="75" t="str">
        <f>IF(VLOOKUP(A8,出品作品一覧!$A$16:$L$255,8,FALSE)="","",VLOOKUP(A8,出品作品一覧!$A$16:$L$255,8,FALSE))</f>
        <v/>
      </c>
      <c r="G8" s="76">
        <v>34</v>
      </c>
      <c r="H8" s="77" t="str">
        <f>IF(VLOOKUP(G8,出品作品一覧!$A$16:$L$255,3,FALSE)="","",VLOOKUP(G8,出品作品一覧!$A$16:$L$255,3,FALSE))</f>
        <v/>
      </c>
      <c r="I8" s="74" t="str">
        <f>IF(VLOOKUP(G8,出品作品一覧!$A$16:$L$255,5,FALSE)="","",VLOOKUP(G8,出品作品一覧!$A$16:$L$255,5,FALSE))</f>
        <v/>
      </c>
      <c r="J8" s="74" t="str">
        <f>IF(VLOOKUP(G8,出品作品一覧!$A$16:$L$255,6,FALSE)="","",VLOOKUP(G8,出品作品一覧!$A$16:$L$255,6,FALSE))</f>
        <v/>
      </c>
      <c r="K8" s="74" t="str">
        <f>IF(VLOOKUP(G8,出品作品一覧!$A$16:$L$255,7,FALSE)="","",VLOOKUP(G8,出品作品一覧!$A$16:$L$255,7,FALSE))</f>
        <v/>
      </c>
      <c r="L8" s="75" t="str">
        <f>IF(VLOOKUP(G8,出品作品一覧!$A$16:$L$255,8,FALSE)="","",VLOOKUP(G8,出品作品一覧!$A$16:$L$255,8,FALSE))</f>
        <v/>
      </c>
    </row>
    <row r="9" spans="1:12" ht="16.5" customHeight="1">
      <c r="A9" s="72">
        <v>5</v>
      </c>
      <c r="B9" s="73" t="str">
        <f>IF(VLOOKUP(A9,出品作品一覧!$A$16:$L$255,3,FALSE)="","",VLOOKUP(A9,出品作品一覧!$A$16:$L$255,3,FALSE))</f>
        <v/>
      </c>
      <c r="C9" s="74" t="str">
        <f>IF(VLOOKUP(A9,出品作品一覧!$A$16:$L$255,5,FALSE)="","",VLOOKUP(A9,出品作品一覧!$A$16:$L$255,5,FALSE))</f>
        <v/>
      </c>
      <c r="D9" s="74" t="str">
        <f>IF(VLOOKUP(A9,出品作品一覧!$A$16:$L$255,6,FALSE)="","",VLOOKUP(A9,出品作品一覧!$A$16:$L$255,6,FALSE))</f>
        <v/>
      </c>
      <c r="E9" s="74" t="str">
        <f>IF(VLOOKUP(A9,出品作品一覧!$A$16:$L$255,7,FALSE)="","",VLOOKUP(A9,出品作品一覧!$A$16:$L$255,7,FALSE))</f>
        <v/>
      </c>
      <c r="F9" s="75" t="str">
        <f>IF(VLOOKUP(A9,出品作品一覧!$A$16:$L$255,8,FALSE)="","",VLOOKUP(A9,出品作品一覧!$A$16:$L$255,8,FALSE))</f>
        <v/>
      </c>
      <c r="G9" s="76">
        <v>35</v>
      </c>
      <c r="H9" s="77" t="str">
        <f>IF(VLOOKUP(G9,出品作品一覧!$A$16:$L$255,3,FALSE)="","",VLOOKUP(G9,出品作品一覧!$A$16:$L$255,3,FALSE))</f>
        <v/>
      </c>
      <c r="I9" s="74" t="str">
        <f>IF(VLOOKUP(G9,出品作品一覧!$A$16:$L$255,5,FALSE)="","",VLOOKUP(G9,出品作品一覧!$A$16:$L$255,5,FALSE))</f>
        <v/>
      </c>
      <c r="J9" s="74" t="str">
        <f>IF(VLOOKUP(G9,出品作品一覧!$A$16:$L$255,6,FALSE)="","",VLOOKUP(G9,出品作品一覧!$A$16:$L$255,6,FALSE))</f>
        <v/>
      </c>
      <c r="K9" s="74" t="str">
        <f>IF(VLOOKUP(G9,出品作品一覧!$A$16:$L$255,7,FALSE)="","",VLOOKUP(G9,出品作品一覧!$A$16:$L$255,7,FALSE))</f>
        <v/>
      </c>
      <c r="L9" s="75" t="str">
        <f>IF(VLOOKUP(G9,出品作品一覧!$A$16:$L$255,8,FALSE)="","",VLOOKUP(G9,出品作品一覧!$A$16:$L$255,8,FALSE))</f>
        <v/>
      </c>
    </row>
    <row r="10" spans="1:12" ht="16.5" customHeight="1">
      <c r="A10" s="72">
        <v>6</v>
      </c>
      <c r="B10" s="73" t="str">
        <f>IF(VLOOKUP(A10,出品作品一覧!$A$16:$L$255,3,FALSE)="","",VLOOKUP(A10,出品作品一覧!$A$16:$L$255,3,FALSE))</f>
        <v/>
      </c>
      <c r="C10" s="74" t="str">
        <f>IF(VLOOKUP(A10,出品作品一覧!$A$16:$L$255,5,FALSE)="","",VLOOKUP(A10,出品作品一覧!$A$16:$L$255,5,FALSE))</f>
        <v/>
      </c>
      <c r="D10" s="74" t="str">
        <f>IF(VLOOKUP(A10,出品作品一覧!$A$16:$L$255,6,FALSE)="","",VLOOKUP(A10,出品作品一覧!$A$16:$L$255,6,FALSE))</f>
        <v/>
      </c>
      <c r="E10" s="74" t="str">
        <f>IF(VLOOKUP(A10,出品作品一覧!$A$16:$L$255,7,FALSE)="","",VLOOKUP(A10,出品作品一覧!$A$16:$L$255,7,FALSE))</f>
        <v/>
      </c>
      <c r="F10" s="75" t="str">
        <f>IF(VLOOKUP(A10,出品作品一覧!$A$16:$L$255,8,FALSE)="","",VLOOKUP(A10,出品作品一覧!$A$16:$L$255,8,FALSE))</f>
        <v/>
      </c>
      <c r="G10" s="76">
        <v>36</v>
      </c>
      <c r="H10" s="77" t="str">
        <f>IF(VLOOKUP(G10,出品作品一覧!$A$16:$L$255,3,FALSE)="","",VLOOKUP(G10,出品作品一覧!$A$16:$L$255,3,FALSE))</f>
        <v/>
      </c>
      <c r="I10" s="74" t="str">
        <f>IF(VLOOKUP(G10,出品作品一覧!$A$16:$L$255,5,FALSE)="","",VLOOKUP(G10,出品作品一覧!$A$16:$L$255,5,FALSE))</f>
        <v/>
      </c>
      <c r="J10" s="74" t="str">
        <f>IF(VLOOKUP(G10,出品作品一覧!$A$16:$L$255,6,FALSE)="","",VLOOKUP(G10,出品作品一覧!$A$16:$L$255,6,FALSE))</f>
        <v/>
      </c>
      <c r="K10" s="74" t="str">
        <f>IF(VLOOKUP(G10,出品作品一覧!$A$16:$L$255,7,FALSE)="","",VLOOKUP(G10,出品作品一覧!$A$16:$L$255,7,FALSE))</f>
        <v/>
      </c>
      <c r="L10" s="75" t="str">
        <f>IF(VLOOKUP(G10,出品作品一覧!$A$16:$L$255,8,FALSE)="","",VLOOKUP(G10,出品作品一覧!$A$16:$L$255,8,FALSE))</f>
        <v/>
      </c>
    </row>
    <row r="11" spans="1:12" ht="16.5" customHeight="1">
      <c r="A11" s="72">
        <v>7</v>
      </c>
      <c r="B11" s="73" t="str">
        <f>IF(VLOOKUP(A11,出品作品一覧!$A$16:$L$255,3,FALSE)="","",VLOOKUP(A11,出品作品一覧!$A$16:$L$255,3,FALSE))</f>
        <v/>
      </c>
      <c r="C11" s="74" t="str">
        <f>IF(VLOOKUP(A11,出品作品一覧!$A$16:$L$255,5,FALSE)="","",VLOOKUP(A11,出品作品一覧!$A$16:$L$255,5,FALSE))</f>
        <v/>
      </c>
      <c r="D11" s="74" t="str">
        <f>IF(VLOOKUP(A11,出品作品一覧!$A$16:$L$255,6,FALSE)="","",VLOOKUP(A11,出品作品一覧!$A$16:$L$255,6,FALSE))</f>
        <v/>
      </c>
      <c r="E11" s="74" t="str">
        <f>IF(VLOOKUP(A11,出品作品一覧!$A$16:$L$255,7,FALSE)="","",VLOOKUP(A11,出品作品一覧!$A$16:$L$255,7,FALSE))</f>
        <v/>
      </c>
      <c r="F11" s="75" t="str">
        <f>IF(VLOOKUP(A11,出品作品一覧!$A$16:$L$255,8,FALSE)="","",VLOOKUP(A11,出品作品一覧!$A$16:$L$255,8,FALSE))</f>
        <v/>
      </c>
      <c r="G11" s="76">
        <v>37</v>
      </c>
      <c r="H11" s="77" t="str">
        <f>IF(VLOOKUP(G11,出品作品一覧!$A$16:$L$255,3,FALSE)="","",VLOOKUP(G11,出品作品一覧!$A$16:$L$255,3,FALSE))</f>
        <v/>
      </c>
      <c r="I11" s="74" t="str">
        <f>IF(VLOOKUP(G11,出品作品一覧!$A$16:$L$255,5,FALSE)="","",VLOOKUP(G11,出品作品一覧!$A$16:$L$255,5,FALSE))</f>
        <v/>
      </c>
      <c r="J11" s="74" t="str">
        <f>IF(VLOOKUP(G11,出品作品一覧!$A$16:$L$255,6,FALSE)="","",VLOOKUP(G11,出品作品一覧!$A$16:$L$255,6,FALSE))</f>
        <v/>
      </c>
      <c r="K11" s="74" t="str">
        <f>IF(VLOOKUP(G11,出品作品一覧!$A$16:$L$255,7,FALSE)="","",VLOOKUP(G11,出品作品一覧!$A$16:$L$255,7,FALSE))</f>
        <v/>
      </c>
      <c r="L11" s="75" t="str">
        <f>IF(VLOOKUP(G11,出品作品一覧!$A$16:$L$255,8,FALSE)="","",VLOOKUP(G11,出品作品一覧!$A$16:$L$255,8,FALSE))</f>
        <v/>
      </c>
    </row>
    <row r="12" spans="1:12" ht="16.5" customHeight="1">
      <c r="A12" s="72">
        <v>8</v>
      </c>
      <c r="B12" s="73" t="str">
        <f>IF(VLOOKUP(A12,出品作品一覧!$A$16:$L$255,3,FALSE)="","",VLOOKUP(A12,出品作品一覧!$A$16:$L$255,3,FALSE))</f>
        <v/>
      </c>
      <c r="C12" s="74" t="str">
        <f>IF(VLOOKUP(A12,出品作品一覧!$A$16:$L$255,5,FALSE)="","",VLOOKUP(A12,出品作品一覧!$A$16:$L$255,5,FALSE))</f>
        <v/>
      </c>
      <c r="D12" s="74" t="str">
        <f>IF(VLOOKUP(A12,出品作品一覧!$A$16:$L$255,6,FALSE)="","",VLOOKUP(A12,出品作品一覧!$A$16:$L$255,6,FALSE))</f>
        <v/>
      </c>
      <c r="E12" s="74" t="str">
        <f>IF(VLOOKUP(A12,出品作品一覧!$A$16:$L$255,7,FALSE)="","",VLOOKUP(A12,出品作品一覧!$A$16:$L$255,7,FALSE))</f>
        <v/>
      </c>
      <c r="F12" s="75" t="str">
        <f>IF(VLOOKUP(A12,出品作品一覧!$A$16:$L$255,8,FALSE)="","",VLOOKUP(A12,出品作品一覧!$A$16:$L$255,8,FALSE))</f>
        <v/>
      </c>
      <c r="G12" s="76">
        <v>38</v>
      </c>
      <c r="H12" s="77" t="str">
        <f>IF(VLOOKUP(G12,出品作品一覧!$A$16:$L$255,3,FALSE)="","",VLOOKUP(G12,出品作品一覧!$A$16:$L$255,3,FALSE))</f>
        <v/>
      </c>
      <c r="I12" s="74" t="str">
        <f>IF(VLOOKUP(G12,出品作品一覧!$A$16:$L$255,5,FALSE)="","",VLOOKUP(G12,出品作品一覧!$A$16:$L$255,5,FALSE))</f>
        <v/>
      </c>
      <c r="J12" s="74" t="str">
        <f>IF(VLOOKUP(G12,出品作品一覧!$A$16:$L$255,6,FALSE)="","",VLOOKUP(G12,出品作品一覧!$A$16:$L$255,6,FALSE))</f>
        <v/>
      </c>
      <c r="K12" s="74" t="str">
        <f>IF(VLOOKUP(G12,出品作品一覧!$A$16:$L$255,7,FALSE)="","",VLOOKUP(G12,出品作品一覧!$A$16:$L$255,7,FALSE))</f>
        <v/>
      </c>
      <c r="L12" s="75" t="str">
        <f>IF(VLOOKUP(G12,出品作品一覧!$A$16:$L$255,8,FALSE)="","",VLOOKUP(G12,出品作品一覧!$A$16:$L$255,8,FALSE))</f>
        <v/>
      </c>
    </row>
    <row r="13" spans="1:12" ht="16.5" customHeight="1">
      <c r="A13" s="72">
        <v>9</v>
      </c>
      <c r="B13" s="73" t="str">
        <f>IF(VLOOKUP(A13,出品作品一覧!$A$16:$L$255,3,FALSE)="","",VLOOKUP(A13,出品作品一覧!$A$16:$L$255,3,FALSE))</f>
        <v/>
      </c>
      <c r="C13" s="74" t="str">
        <f>IF(VLOOKUP(A13,出品作品一覧!$A$16:$L$255,5,FALSE)="","",VLOOKUP(A13,出品作品一覧!$A$16:$L$255,5,FALSE))</f>
        <v/>
      </c>
      <c r="D13" s="74" t="str">
        <f>IF(VLOOKUP(A13,出品作品一覧!$A$16:$L$255,6,FALSE)="","",VLOOKUP(A13,出品作品一覧!$A$16:$L$255,6,FALSE))</f>
        <v/>
      </c>
      <c r="E13" s="74" t="str">
        <f>IF(VLOOKUP(A13,出品作品一覧!$A$16:$L$255,7,FALSE)="","",VLOOKUP(A13,出品作品一覧!$A$16:$L$255,7,FALSE))</f>
        <v/>
      </c>
      <c r="F13" s="75" t="str">
        <f>IF(VLOOKUP(A13,出品作品一覧!$A$16:$L$255,8,FALSE)="","",VLOOKUP(A13,出品作品一覧!$A$16:$L$255,8,FALSE))</f>
        <v/>
      </c>
      <c r="G13" s="76">
        <v>39</v>
      </c>
      <c r="H13" s="77" t="str">
        <f>IF(VLOOKUP(G13,出品作品一覧!$A$16:$L$255,3,FALSE)="","",VLOOKUP(G13,出品作品一覧!$A$16:$L$255,3,FALSE))</f>
        <v/>
      </c>
      <c r="I13" s="74" t="str">
        <f>IF(VLOOKUP(G13,出品作品一覧!$A$16:$L$255,5,FALSE)="","",VLOOKUP(G13,出品作品一覧!$A$16:$L$255,5,FALSE))</f>
        <v/>
      </c>
      <c r="J13" s="74" t="str">
        <f>IF(VLOOKUP(G13,出品作品一覧!$A$16:$L$255,6,FALSE)="","",VLOOKUP(G13,出品作品一覧!$A$16:$L$255,6,FALSE))</f>
        <v/>
      </c>
      <c r="K13" s="74" t="str">
        <f>IF(VLOOKUP(G13,出品作品一覧!$A$16:$L$255,7,FALSE)="","",VLOOKUP(G13,出品作品一覧!$A$16:$L$255,7,FALSE))</f>
        <v/>
      </c>
      <c r="L13" s="75" t="str">
        <f>IF(VLOOKUP(G13,出品作品一覧!$A$16:$L$255,8,FALSE)="","",VLOOKUP(G13,出品作品一覧!$A$16:$L$255,8,FALSE))</f>
        <v/>
      </c>
    </row>
    <row r="14" spans="1:12" ht="16.5" customHeight="1">
      <c r="A14" s="86">
        <v>10</v>
      </c>
      <c r="B14" s="101" t="str">
        <f>IF(VLOOKUP(A14,出品作品一覧!$A$16:$L$255,3,FALSE)="","",VLOOKUP(A14,出品作品一覧!$A$16:$L$255,3,FALSE))</f>
        <v/>
      </c>
      <c r="C14" s="102" t="str">
        <f>IF(VLOOKUP(A14,出品作品一覧!$A$16:$L$255,5,FALSE)="","",VLOOKUP(A14,出品作品一覧!$A$16:$L$255,5,FALSE))</f>
        <v/>
      </c>
      <c r="D14" s="102" t="str">
        <f>IF(VLOOKUP(A14,出品作品一覧!$A$16:$L$255,6,FALSE)="","",VLOOKUP(A14,出品作品一覧!$A$16:$L$255,6,FALSE))</f>
        <v/>
      </c>
      <c r="E14" s="102" t="str">
        <f>IF(VLOOKUP(A14,出品作品一覧!$A$16:$L$255,7,FALSE)="","",VLOOKUP(A14,出品作品一覧!$A$16:$L$255,7,FALSE))</f>
        <v/>
      </c>
      <c r="F14" s="103" t="str">
        <f>IF(VLOOKUP(A14,出品作品一覧!$A$16:$L$255,8,FALSE)="","",VLOOKUP(A14,出品作品一覧!$A$16:$L$255,8,FALSE))</f>
        <v/>
      </c>
      <c r="G14" s="104">
        <v>40</v>
      </c>
      <c r="H14" s="105" t="str">
        <f>IF(VLOOKUP(G14,出品作品一覧!$A$16:$L$255,3,FALSE)="","",VLOOKUP(G14,出品作品一覧!$A$16:$L$255,3,FALSE))</f>
        <v/>
      </c>
      <c r="I14" s="102" t="str">
        <f>IF(VLOOKUP(G14,出品作品一覧!$A$16:$L$255,5,FALSE)="","",VLOOKUP(G14,出品作品一覧!$A$16:$L$255,5,FALSE))</f>
        <v/>
      </c>
      <c r="J14" s="102" t="str">
        <f>IF(VLOOKUP(G14,出品作品一覧!$A$16:$L$255,6,FALSE)="","",VLOOKUP(G14,出品作品一覧!$A$16:$L$255,6,FALSE))</f>
        <v/>
      </c>
      <c r="K14" s="102" t="str">
        <f>IF(VLOOKUP(G14,出品作品一覧!$A$16:$L$255,7,FALSE)="","",VLOOKUP(G14,出品作品一覧!$A$16:$L$255,7,FALSE))</f>
        <v/>
      </c>
      <c r="L14" s="103" t="str">
        <f>IF(VLOOKUP(G14,出品作品一覧!$A$16:$L$255,8,FALSE)="","",VLOOKUP(G14,出品作品一覧!$A$16:$L$255,8,FALSE))</f>
        <v/>
      </c>
    </row>
    <row r="15" spans="1:12" ht="16.5" customHeight="1">
      <c r="A15" s="106">
        <v>11</v>
      </c>
      <c r="B15" s="107" t="str">
        <f>IF(VLOOKUP(A15,出品作品一覧!$A$16:$L$255,3,FALSE)="","",VLOOKUP(A15,出品作品一覧!$A$16:$L$255,3,FALSE))</f>
        <v/>
      </c>
      <c r="C15" s="108" t="str">
        <f>IF(VLOOKUP(A15,出品作品一覧!$A$16:$L$255,5,FALSE)="","",VLOOKUP(A15,出品作品一覧!$A$16:$L$255,5,FALSE))</f>
        <v/>
      </c>
      <c r="D15" s="108" t="str">
        <f>IF(VLOOKUP(A15,出品作品一覧!$A$16:$L$255,6,FALSE)="","",VLOOKUP(A15,出品作品一覧!$A$16:$L$255,6,FALSE))</f>
        <v/>
      </c>
      <c r="E15" s="108" t="str">
        <f>IF(VLOOKUP(A15,出品作品一覧!$A$16:$L$255,7,FALSE)="","",VLOOKUP(A15,出品作品一覧!$A$16:$L$255,7,FALSE))</f>
        <v/>
      </c>
      <c r="F15" s="109" t="str">
        <f>IF(VLOOKUP(A15,出品作品一覧!$A$16:$L$255,8,FALSE)="","",VLOOKUP(A15,出品作品一覧!$A$16:$L$255,8,FALSE))</f>
        <v/>
      </c>
      <c r="G15" s="110">
        <v>41</v>
      </c>
      <c r="H15" s="111" t="str">
        <f>IF(VLOOKUP(G15,出品作品一覧!$A$16:$L$255,3,FALSE)="","",VLOOKUP(G15,出品作品一覧!$A$16:$L$255,3,FALSE))</f>
        <v/>
      </c>
      <c r="I15" s="108" t="str">
        <f>IF(VLOOKUP(G15,出品作品一覧!$A$16:$L$255,5,FALSE)="","",VLOOKUP(G15,出品作品一覧!$A$16:$L$255,5,FALSE))</f>
        <v/>
      </c>
      <c r="J15" s="108" t="str">
        <f>IF(VLOOKUP(G15,出品作品一覧!$A$16:$L$255,6,FALSE)="","",VLOOKUP(G15,出品作品一覧!$A$16:$L$255,6,FALSE))</f>
        <v/>
      </c>
      <c r="K15" s="108" t="str">
        <f>IF(VLOOKUP(G15,出品作品一覧!$A$16:$L$255,7,FALSE)="","",VLOOKUP(G15,出品作品一覧!$A$16:$L$255,7,FALSE))</f>
        <v/>
      </c>
      <c r="L15" s="109" t="str">
        <f>IF(VLOOKUP(G15,出品作品一覧!$A$16:$L$255,8,FALSE)="","",VLOOKUP(G15,出品作品一覧!$A$16:$L$255,8,FALSE))</f>
        <v/>
      </c>
    </row>
    <row r="16" spans="1:12" ht="16.5" customHeight="1">
      <c r="A16" s="72">
        <v>12</v>
      </c>
      <c r="B16" s="73" t="str">
        <f>IF(VLOOKUP(A16,出品作品一覧!$A$16:$L$255,3,FALSE)="","",VLOOKUP(A16,出品作品一覧!$A$16:$L$255,3,FALSE))</f>
        <v/>
      </c>
      <c r="C16" s="74" t="str">
        <f>IF(VLOOKUP(A16,出品作品一覧!$A$16:$L$255,5,FALSE)="","",VLOOKUP(A16,出品作品一覧!$A$16:$L$255,5,FALSE))</f>
        <v/>
      </c>
      <c r="D16" s="74" t="str">
        <f>IF(VLOOKUP(A16,出品作品一覧!$A$16:$L$255,6,FALSE)="","",VLOOKUP(A16,出品作品一覧!$A$16:$L$255,6,FALSE))</f>
        <v/>
      </c>
      <c r="E16" s="74" t="str">
        <f>IF(VLOOKUP(A16,出品作品一覧!$A$16:$L$255,7,FALSE)="","",VLOOKUP(A16,出品作品一覧!$A$16:$L$255,7,FALSE))</f>
        <v/>
      </c>
      <c r="F16" s="75" t="str">
        <f>IF(VLOOKUP(A16,出品作品一覧!$A$16:$L$255,8,FALSE)="","",VLOOKUP(A16,出品作品一覧!$A$16:$L$255,8,FALSE))</f>
        <v/>
      </c>
      <c r="G16" s="76">
        <v>42</v>
      </c>
      <c r="H16" s="77" t="str">
        <f>IF(VLOOKUP(G16,出品作品一覧!$A$16:$L$255,3,FALSE)="","",VLOOKUP(G16,出品作品一覧!$A$16:$L$255,3,FALSE))</f>
        <v/>
      </c>
      <c r="I16" s="74" t="str">
        <f>IF(VLOOKUP(G16,出品作品一覧!$A$16:$L$255,5,FALSE)="","",VLOOKUP(G16,出品作品一覧!$A$16:$L$255,5,FALSE))</f>
        <v/>
      </c>
      <c r="J16" s="74" t="str">
        <f>IF(VLOOKUP(G16,出品作品一覧!$A$16:$L$255,6,FALSE)="","",VLOOKUP(G16,出品作品一覧!$A$16:$L$255,6,FALSE))</f>
        <v/>
      </c>
      <c r="K16" s="74" t="str">
        <f>IF(VLOOKUP(G16,出品作品一覧!$A$16:$L$255,7,FALSE)="","",VLOOKUP(G16,出品作品一覧!$A$16:$L$255,7,FALSE))</f>
        <v/>
      </c>
      <c r="L16" s="75" t="str">
        <f>IF(VLOOKUP(G16,出品作品一覧!$A$16:$L$255,8,FALSE)="","",VLOOKUP(G16,出品作品一覧!$A$16:$L$255,8,FALSE))</f>
        <v/>
      </c>
    </row>
    <row r="17" spans="1:12" ht="16.5" customHeight="1">
      <c r="A17" s="72">
        <v>13</v>
      </c>
      <c r="B17" s="73" t="str">
        <f>IF(VLOOKUP(A17,出品作品一覧!$A$16:$L$255,3,FALSE)="","",VLOOKUP(A17,出品作品一覧!$A$16:$L$255,3,FALSE))</f>
        <v/>
      </c>
      <c r="C17" s="74" t="str">
        <f>IF(VLOOKUP(A17,出品作品一覧!$A$16:$L$255,5,FALSE)="","",VLOOKUP(A17,出品作品一覧!$A$16:$L$255,5,FALSE))</f>
        <v/>
      </c>
      <c r="D17" s="74" t="str">
        <f>IF(VLOOKUP(A17,出品作品一覧!$A$16:$L$255,6,FALSE)="","",VLOOKUP(A17,出品作品一覧!$A$16:$L$255,6,FALSE))</f>
        <v/>
      </c>
      <c r="E17" s="74" t="str">
        <f>IF(VLOOKUP(A17,出品作品一覧!$A$16:$L$255,7,FALSE)="","",VLOOKUP(A17,出品作品一覧!$A$16:$L$255,7,FALSE))</f>
        <v/>
      </c>
      <c r="F17" s="75" t="str">
        <f>IF(VLOOKUP(A17,出品作品一覧!$A$16:$L$255,8,FALSE)="","",VLOOKUP(A17,出品作品一覧!$A$16:$L$255,8,FALSE))</f>
        <v/>
      </c>
      <c r="G17" s="76">
        <v>43</v>
      </c>
      <c r="H17" s="77" t="str">
        <f>IF(VLOOKUP(G17,出品作品一覧!$A$16:$L$255,3,FALSE)="","",VLOOKUP(G17,出品作品一覧!$A$16:$L$255,3,FALSE))</f>
        <v/>
      </c>
      <c r="I17" s="74" t="str">
        <f>IF(VLOOKUP(G17,出品作品一覧!$A$16:$L$255,5,FALSE)="","",VLOOKUP(G17,出品作品一覧!$A$16:$L$255,5,FALSE))</f>
        <v/>
      </c>
      <c r="J17" s="74" t="str">
        <f>IF(VLOOKUP(G17,出品作品一覧!$A$16:$L$255,6,FALSE)="","",VLOOKUP(G17,出品作品一覧!$A$16:$L$255,6,FALSE))</f>
        <v/>
      </c>
      <c r="K17" s="74" t="str">
        <f>IF(VLOOKUP(G17,出品作品一覧!$A$16:$L$255,7,FALSE)="","",VLOOKUP(G17,出品作品一覧!$A$16:$L$255,7,FALSE))</f>
        <v/>
      </c>
      <c r="L17" s="75" t="str">
        <f>IF(VLOOKUP(G17,出品作品一覧!$A$16:$L$255,8,FALSE)="","",VLOOKUP(G17,出品作品一覧!$A$16:$L$255,8,FALSE))</f>
        <v/>
      </c>
    </row>
    <row r="18" spans="1:12" ht="16.5" customHeight="1">
      <c r="A18" s="72">
        <v>14</v>
      </c>
      <c r="B18" s="73" t="str">
        <f>IF(VLOOKUP(A18,出品作品一覧!$A$16:$L$255,3,FALSE)="","",VLOOKUP(A18,出品作品一覧!$A$16:$L$255,3,FALSE))</f>
        <v/>
      </c>
      <c r="C18" s="74" t="str">
        <f>IF(VLOOKUP(A18,出品作品一覧!$A$16:$L$255,5,FALSE)="","",VLOOKUP(A18,出品作品一覧!$A$16:$L$255,5,FALSE))</f>
        <v/>
      </c>
      <c r="D18" s="74" t="str">
        <f>IF(VLOOKUP(A18,出品作品一覧!$A$16:$L$255,6,FALSE)="","",VLOOKUP(A18,出品作品一覧!$A$16:$L$255,6,FALSE))</f>
        <v/>
      </c>
      <c r="E18" s="74" t="str">
        <f>IF(VLOOKUP(A18,出品作品一覧!$A$16:$L$255,7,FALSE)="","",VLOOKUP(A18,出品作品一覧!$A$16:$L$255,7,FALSE))</f>
        <v/>
      </c>
      <c r="F18" s="75" t="str">
        <f>IF(VLOOKUP(A18,出品作品一覧!$A$16:$L$255,8,FALSE)="","",VLOOKUP(A18,出品作品一覧!$A$16:$L$255,8,FALSE))</f>
        <v/>
      </c>
      <c r="G18" s="76">
        <v>44</v>
      </c>
      <c r="H18" s="77" t="str">
        <f>IF(VLOOKUP(G18,出品作品一覧!$A$16:$L$255,3,FALSE)="","",VLOOKUP(G18,出品作品一覧!$A$16:$L$255,3,FALSE))</f>
        <v/>
      </c>
      <c r="I18" s="74" t="str">
        <f>IF(VLOOKUP(G18,出品作品一覧!$A$16:$L$255,5,FALSE)="","",VLOOKUP(G18,出品作品一覧!$A$16:$L$255,5,FALSE))</f>
        <v/>
      </c>
      <c r="J18" s="74" t="str">
        <f>IF(VLOOKUP(G18,出品作品一覧!$A$16:$L$255,6,FALSE)="","",VLOOKUP(G18,出品作品一覧!$A$16:$L$255,6,FALSE))</f>
        <v/>
      </c>
      <c r="K18" s="74" t="str">
        <f>IF(VLOOKUP(G18,出品作品一覧!$A$16:$L$255,7,FALSE)="","",VLOOKUP(G18,出品作品一覧!$A$16:$L$255,7,FALSE))</f>
        <v/>
      </c>
      <c r="L18" s="75" t="str">
        <f>IF(VLOOKUP(G18,出品作品一覧!$A$16:$L$255,8,FALSE)="","",VLOOKUP(G18,出品作品一覧!$A$16:$L$255,8,FALSE))</f>
        <v/>
      </c>
    </row>
    <row r="19" spans="1:12" ht="16.5" customHeight="1">
      <c r="A19" s="72">
        <v>15</v>
      </c>
      <c r="B19" s="73" t="str">
        <f>IF(VLOOKUP(A19,出品作品一覧!$A$16:$L$255,3,FALSE)="","",VLOOKUP(A19,出品作品一覧!$A$16:$L$255,3,FALSE))</f>
        <v/>
      </c>
      <c r="C19" s="74" t="str">
        <f>IF(VLOOKUP(A19,出品作品一覧!$A$16:$L$255,5,FALSE)="","",VLOOKUP(A19,出品作品一覧!$A$16:$L$255,5,FALSE))</f>
        <v/>
      </c>
      <c r="D19" s="74" t="str">
        <f>IF(VLOOKUP(A19,出品作品一覧!$A$16:$L$255,6,FALSE)="","",VLOOKUP(A19,出品作品一覧!$A$16:$L$255,6,FALSE))</f>
        <v/>
      </c>
      <c r="E19" s="74" t="str">
        <f>IF(VLOOKUP(A19,出品作品一覧!$A$16:$L$255,7,FALSE)="","",VLOOKUP(A19,出品作品一覧!$A$16:$L$255,7,FALSE))</f>
        <v/>
      </c>
      <c r="F19" s="75" t="str">
        <f>IF(VLOOKUP(A19,出品作品一覧!$A$16:$L$255,8,FALSE)="","",VLOOKUP(A19,出品作品一覧!$A$16:$L$255,8,FALSE))</f>
        <v/>
      </c>
      <c r="G19" s="76">
        <v>45</v>
      </c>
      <c r="H19" s="77" t="str">
        <f>IF(VLOOKUP(G19,出品作品一覧!$A$16:$L$255,3,FALSE)="","",VLOOKUP(G19,出品作品一覧!$A$16:$L$255,3,FALSE))</f>
        <v/>
      </c>
      <c r="I19" s="74" t="str">
        <f>IF(VLOOKUP(G19,出品作品一覧!$A$16:$L$255,5,FALSE)="","",VLOOKUP(G19,出品作品一覧!$A$16:$L$255,5,FALSE))</f>
        <v/>
      </c>
      <c r="J19" s="74" t="str">
        <f>IF(VLOOKUP(G19,出品作品一覧!$A$16:$L$255,6,FALSE)="","",VLOOKUP(G19,出品作品一覧!$A$16:$L$255,6,FALSE))</f>
        <v/>
      </c>
      <c r="K19" s="74" t="str">
        <f>IF(VLOOKUP(G19,出品作品一覧!$A$16:$L$255,7,FALSE)="","",VLOOKUP(G19,出品作品一覧!$A$16:$L$255,7,FALSE))</f>
        <v/>
      </c>
      <c r="L19" s="75" t="str">
        <f>IF(VLOOKUP(G19,出品作品一覧!$A$16:$L$255,8,FALSE)="","",VLOOKUP(G19,出品作品一覧!$A$16:$L$255,8,FALSE))</f>
        <v/>
      </c>
    </row>
    <row r="20" spans="1:12" ht="16.5" customHeight="1">
      <c r="A20" s="72">
        <v>16</v>
      </c>
      <c r="B20" s="73" t="str">
        <f>IF(VLOOKUP(A20,出品作品一覧!$A$16:$L$255,3,FALSE)="","",VLOOKUP(A20,出品作品一覧!$A$16:$L$255,3,FALSE))</f>
        <v/>
      </c>
      <c r="C20" s="74" t="str">
        <f>IF(VLOOKUP(A20,出品作品一覧!$A$16:$L$255,5,FALSE)="","",VLOOKUP(A20,出品作品一覧!$A$16:$L$255,5,FALSE))</f>
        <v/>
      </c>
      <c r="D20" s="74" t="str">
        <f>IF(VLOOKUP(A20,出品作品一覧!$A$16:$L$255,6,FALSE)="","",VLOOKUP(A20,出品作品一覧!$A$16:$L$255,6,FALSE))</f>
        <v/>
      </c>
      <c r="E20" s="74" t="str">
        <f>IF(VLOOKUP(A20,出品作品一覧!$A$16:$L$255,7,FALSE)="","",VLOOKUP(A20,出品作品一覧!$A$16:$L$255,7,FALSE))</f>
        <v/>
      </c>
      <c r="F20" s="75" t="str">
        <f>IF(VLOOKUP(A20,出品作品一覧!$A$16:$L$255,8,FALSE)="","",VLOOKUP(A20,出品作品一覧!$A$16:$L$255,8,FALSE))</f>
        <v/>
      </c>
      <c r="G20" s="76">
        <v>46</v>
      </c>
      <c r="H20" s="77" t="str">
        <f>IF(VLOOKUP(G20,出品作品一覧!$A$16:$L$255,3,FALSE)="","",VLOOKUP(G20,出品作品一覧!$A$16:$L$255,3,FALSE))</f>
        <v/>
      </c>
      <c r="I20" s="74" t="str">
        <f>IF(VLOOKUP(G20,出品作品一覧!$A$16:$L$255,5,FALSE)="","",VLOOKUP(G20,出品作品一覧!$A$16:$L$255,5,FALSE))</f>
        <v/>
      </c>
      <c r="J20" s="74" t="str">
        <f>IF(VLOOKUP(G20,出品作品一覧!$A$16:$L$255,6,FALSE)="","",VLOOKUP(G20,出品作品一覧!$A$16:$L$255,6,FALSE))</f>
        <v/>
      </c>
      <c r="K20" s="74" t="str">
        <f>IF(VLOOKUP(G20,出品作品一覧!$A$16:$L$255,7,FALSE)="","",VLOOKUP(G20,出品作品一覧!$A$16:$L$255,7,FALSE))</f>
        <v/>
      </c>
      <c r="L20" s="75" t="str">
        <f>IF(VLOOKUP(G20,出品作品一覧!$A$16:$L$255,8,FALSE)="","",VLOOKUP(G20,出品作品一覧!$A$16:$L$255,8,FALSE))</f>
        <v/>
      </c>
    </row>
    <row r="21" spans="1:12" ht="16.5" customHeight="1">
      <c r="A21" s="72">
        <v>17</v>
      </c>
      <c r="B21" s="73" t="str">
        <f>IF(VLOOKUP(A21,出品作品一覧!$A$16:$L$255,3,FALSE)="","",VLOOKUP(A21,出品作品一覧!$A$16:$L$255,3,FALSE))</f>
        <v/>
      </c>
      <c r="C21" s="74" t="str">
        <f>IF(VLOOKUP(A21,出品作品一覧!$A$16:$L$255,5,FALSE)="","",VLOOKUP(A21,出品作品一覧!$A$16:$L$255,5,FALSE))</f>
        <v/>
      </c>
      <c r="D21" s="74" t="str">
        <f>IF(VLOOKUP(A21,出品作品一覧!$A$16:$L$255,6,FALSE)="","",VLOOKUP(A21,出品作品一覧!$A$16:$L$255,6,FALSE))</f>
        <v/>
      </c>
      <c r="E21" s="74" t="str">
        <f>IF(VLOOKUP(A21,出品作品一覧!$A$16:$L$255,7,FALSE)="","",VLOOKUP(A21,出品作品一覧!$A$16:$L$255,7,FALSE))</f>
        <v/>
      </c>
      <c r="F21" s="75" t="str">
        <f>IF(VLOOKUP(A21,出品作品一覧!$A$16:$L$255,8,FALSE)="","",VLOOKUP(A21,出品作品一覧!$A$16:$L$255,8,FALSE))</f>
        <v/>
      </c>
      <c r="G21" s="76">
        <v>47</v>
      </c>
      <c r="H21" s="77" t="str">
        <f>IF(VLOOKUP(G21,出品作品一覧!$A$16:$L$255,3,FALSE)="","",VLOOKUP(G21,出品作品一覧!$A$16:$L$255,3,FALSE))</f>
        <v/>
      </c>
      <c r="I21" s="74" t="str">
        <f>IF(VLOOKUP(G21,出品作品一覧!$A$16:$L$255,5,FALSE)="","",VLOOKUP(G21,出品作品一覧!$A$16:$L$255,5,FALSE))</f>
        <v/>
      </c>
      <c r="J21" s="74" t="str">
        <f>IF(VLOOKUP(G21,出品作品一覧!$A$16:$L$255,6,FALSE)="","",VLOOKUP(G21,出品作品一覧!$A$16:$L$255,6,FALSE))</f>
        <v/>
      </c>
      <c r="K21" s="74" t="str">
        <f>IF(VLOOKUP(G21,出品作品一覧!$A$16:$L$255,7,FALSE)="","",VLOOKUP(G21,出品作品一覧!$A$16:$L$255,7,FALSE))</f>
        <v/>
      </c>
      <c r="L21" s="75" t="str">
        <f>IF(VLOOKUP(G21,出品作品一覧!$A$16:$L$255,8,FALSE)="","",VLOOKUP(G21,出品作品一覧!$A$16:$L$255,8,FALSE))</f>
        <v/>
      </c>
    </row>
    <row r="22" spans="1:12" ht="16.5" customHeight="1">
      <c r="A22" s="72">
        <v>18</v>
      </c>
      <c r="B22" s="73" t="str">
        <f>IF(VLOOKUP(A22,出品作品一覧!$A$16:$L$255,3,FALSE)="","",VLOOKUP(A22,出品作品一覧!$A$16:$L$255,3,FALSE))</f>
        <v/>
      </c>
      <c r="C22" s="74" t="str">
        <f>IF(VLOOKUP(A22,出品作品一覧!$A$16:$L$255,5,FALSE)="","",VLOOKUP(A22,出品作品一覧!$A$16:$L$255,5,FALSE))</f>
        <v/>
      </c>
      <c r="D22" s="74" t="str">
        <f>IF(VLOOKUP(A22,出品作品一覧!$A$16:$L$255,6,FALSE)="","",VLOOKUP(A22,出品作品一覧!$A$16:$L$255,6,FALSE))</f>
        <v/>
      </c>
      <c r="E22" s="74" t="str">
        <f>IF(VLOOKUP(A22,出品作品一覧!$A$16:$L$255,7,FALSE)="","",VLOOKUP(A22,出品作品一覧!$A$16:$L$255,7,FALSE))</f>
        <v/>
      </c>
      <c r="F22" s="75" t="str">
        <f>IF(VLOOKUP(A22,出品作品一覧!$A$16:$L$255,8,FALSE)="","",VLOOKUP(A22,出品作品一覧!$A$16:$L$255,8,FALSE))</f>
        <v/>
      </c>
      <c r="G22" s="76">
        <v>48</v>
      </c>
      <c r="H22" s="77" t="str">
        <f>IF(VLOOKUP(G22,出品作品一覧!$A$16:$L$255,3,FALSE)="","",VLOOKUP(G22,出品作品一覧!$A$16:$L$255,3,FALSE))</f>
        <v/>
      </c>
      <c r="I22" s="74" t="str">
        <f>IF(VLOOKUP(G22,出品作品一覧!$A$16:$L$255,5,FALSE)="","",VLOOKUP(G22,出品作品一覧!$A$16:$L$255,5,FALSE))</f>
        <v/>
      </c>
      <c r="J22" s="74" t="str">
        <f>IF(VLOOKUP(G22,出品作品一覧!$A$16:$L$255,6,FALSE)="","",VLOOKUP(G22,出品作品一覧!$A$16:$L$255,6,FALSE))</f>
        <v/>
      </c>
      <c r="K22" s="74" t="str">
        <f>IF(VLOOKUP(G22,出品作品一覧!$A$16:$L$255,7,FALSE)="","",VLOOKUP(G22,出品作品一覧!$A$16:$L$255,7,FALSE))</f>
        <v/>
      </c>
      <c r="L22" s="75" t="str">
        <f>IF(VLOOKUP(G22,出品作品一覧!$A$16:$L$255,8,FALSE)="","",VLOOKUP(G22,出品作品一覧!$A$16:$L$255,8,FALSE))</f>
        <v/>
      </c>
    </row>
    <row r="23" spans="1:12" ht="16.5" customHeight="1">
      <c r="A23" s="72">
        <v>19</v>
      </c>
      <c r="B23" s="73" t="str">
        <f>IF(VLOOKUP(A23,出品作品一覧!$A$16:$L$255,3,FALSE)="","",VLOOKUP(A23,出品作品一覧!$A$16:$L$255,3,FALSE))</f>
        <v/>
      </c>
      <c r="C23" s="74" t="str">
        <f>IF(VLOOKUP(A23,出品作品一覧!$A$16:$L$255,5,FALSE)="","",VLOOKUP(A23,出品作品一覧!$A$16:$L$255,5,FALSE))</f>
        <v/>
      </c>
      <c r="D23" s="74" t="str">
        <f>IF(VLOOKUP(A23,出品作品一覧!$A$16:$L$255,6,FALSE)="","",VLOOKUP(A23,出品作品一覧!$A$16:$L$255,6,FALSE))</f>
        <v/>
      </c>
      <c r="E23" s="74" t="str">
        <f>IF(VLOOKUP(A23,出品作品一覧!$A$16:$L$255,7,FALSE)="","",VLOOKUP(A23,出品作品一覧!$A$16:$L$255,7,FALSE))</f>
        <v/>
      </c>
      <c r="F23" s="75" t="str">
        <f>IF(VLOOKUP(A23,出品作品一覧!$A$16:$L$255,8,FALSE)="","",VLOOKUP(A23,出品作品一覧!$A$16:$L$255,8,FALSE))</f>
        <v/>
      </c>
      <c r="G23" s="76">
        <v>49</v>
      </c>
      <c r="H23" s="77" t="str">
        <f>IF(VLOOKUP(G23,出品作品一覧!$A$16:$L$255,3,FALSE)="","",VLOOKUP(G23,出品作品一覧!$A$16:$L$255,3,FALSE))</f>
        <v/>
      </c>
      <c r="I23" s="74" t="str">
        <f>IF(VLOOKUP(G23,出品作品一覧!$A$16:$L$255,5,FALSE)="","",VLOOKUP(G23,出品作品一覧!$A$16:$L$255,5,FALSE))</f>
        <v/>
      </c>
      <c r="J23" s="74" t="str">
        <f>IF(VLOOKUP(G23,出品作品一覧!$A$16:$L$255,6,FALSE)="","",VLOOKUP(G23,出品作品一覧!$A$16:$L$255,6,FALSE))</f>
        <v/>
      </c>
      <c r="K23" s="74" t="str">
        <f>IF(VLOOKUP(G23,出品作品一覧!$A$16:$L$255,7,FALSE)="","",VLOOKUP(G23,出品作品一覧!$A$16:$L$255,7,FALSE))</f>
        <v/>
      </c>
      <c r="L23" s="75" t="str">
        <f>IF(VLOOKUP(G23,出品作品一覧!$A$16:$L$255,8,FALSE)="","",VLOOKUP(G23,出品作品一覧!$A$16:$L$255,8,FALSE))</f>
        <v/>
      </c>
    </row>
    <row r="24" spans="1:12" ht="16.5" customHeight="1">
      <c r="A24" s="78">
        <v>20</v>
      </c>
      <c r="B24" s="79" t="str">
        <f>IF(VLOOKUP(A24,出品作品一覧!$A$16:$L$255,3,FALSE)="","",VLOOKUP(A24,出品作品一覧!$A$16:$L$255,3,FALSE))</f>
        <v/>
      </c>
      <c r="C24" s="80" t="str">
        <f>IF(VLOOKUP(A24,出品作品一覧!$A$16:$L$255,5,FALSE)="","",VLOOKUP(A24,出品作品一覧!$A$16:$L$255,5,FALSE))</f>
        <v/>
      </c>
      <c r="D24" s="80" t="str">
        <f>IF(VLOOKUP(A24,出品作品一覧!$A$16:$L$255,6,FALSE)="","",VLOOKUP(A24,出品作品一覧!$A$16:$L$255,6,FALSE))</f>
        <v/>
      </c>
      <c r="E24" s="80" t="str">
        <f>IF(VLOOKUP(A24,出品作品一覧!$A$16:$L$255,7,FALSE)="","",VLOOKUP(A24,出品作品一覧!$A$16:$L$255,7,FALSE))</f>
        <v/>
      </c>
      <c r="F24" s="81" t="str">
        <f>IF(VLOOKUP(A24,出品作品一覧!$A$16:$L$255,8,FALSE)="","",VLOOKUP(A24,出品作品一覧!$A$16:$L$255,8,FALSE))</f>
        <v/>
      </c>
      <c r="G24" s="82">
        <v>50</v>
      </c>
      <c r="H24" s="83" t="str">
        <f>IF(VLOOKUP(G24,出品作品一覧!$A$16:$L$255,3,FALSE)="","",VLOOKUP(G24,出品作品一覧!$A$16:$L$255,3,FALSE))</f>
        <v/>
      </c>
      <c r="I24" s="80" t="str">
        <f>IF(VLOOKUP(G24,出品作品一覧!$A$16:$L$255,5,FALSE)="","",VLOOKUP(G24,出品作品一覧!$A$16:$L$255,5,FALSE))</f>
        <v/>
      </c>
      <c r="J24" s="80" t="str">
        <f>IF(VLOOKUP(G24,出品作品一覧!$A$16:$L$255,6,FALSE)="","",VLOOKUP(G24,出品作品一覧!$A$16:$L$255,6,FALSE))</f>
        <v/>
      </c>
      <c r="K24" s="80" t="str">
        <f>IF(VLOOKUP(G24,出品作品一覧!$A$16:$L$255,7,FALSE)="","",VLOOKUP(G24,出品作品一覧!$A$16:$L$255,7,FALSE))</f>
        <v/>
      </c>
      <c r="L24" s="81" t="str">
        <f>IF(VLOOKUP(G24,出品作品一覧!$A$16:$L$255,8,FALSE)="","",VLOOKUP(G24,出品作品一覧!$A$16:$L$255,8,FALSE))</f>
        <v/>
      </c>
    </row>
    <row r="25" spans="1:12" ht="16.5" customHeight="1">
      <c r="A25" s="66">
        <v>21</v>
      </c>
      <c r="B25" s="67" t="str">
        <f>IF(VLOOKUP(A25,出品作品一覧!$A$16:$L$255,3,FALSE)="","",VLOOKUP(A25,出品作品一覧!$A$16:$L$255,3,FALSE))</f>
        <v/>
      </c>
      <c r="C25" s="68" t="str">
        <f>IF(VLOOKUP(A25,出品作品一覧!$A$16:$L$255,5,FALSE)="","",VLOOKUP(A25,出品作品一覧!$A$16:$L$255,5,FALSE))</f>
        <v/>
      </c>
      <c r="D25" s="68" t="str">
        <f>IF(VLOOKUP(A25,出品作品一覧!$A$16:$L$255,6,FALSE)="","",VLOOKUP(A25,出品作品一覧!$A$16:$L$255,6,FALSE))</f>
        <v/>
      </c>
      <c r="E25" s="68" t="str">
        <f>IF(VLOOKUP(A25,出品作品一覧!$A$16:$L$255,7,FALSE)="","",VLOOKUP(A25,出品作品一覧!$A$16:$L$255,7,FALSE))</f>
        <v/>
      </c>
      <c r="F25" s="69" t="str">
        <f>IF(VLOOKUP(A25,出品作品一覧!$A$16:$L$255,8,FALSE)="","",VLOOKUP(A25,出品作品一覧!$A$16:$L$255,8,FALSE))</f>
        <v/>
      </c>
      <c r="G25" s="70">
        <v>51</v>
      </c>
      <c r="H25" s="71" t="str">
        <f>IF(VLOOKUP(G25,出品作品一覧!$A$16:$L$255,3,FALSE)="","",VLOOKUP(G25,出品作品一覧!$A$16:$L$255,3,FALSE))</f>
        <v/>
      </c>
      <c r="I25" s="68" t="str">
        <f>IF(VLOOKUP(G25,出品作品一覧!$A$16:$L$255,5,FALSE)="","",VLOOKUP(G25,出品作品一覧!$A$16:$L$255,5,FALSE))</f>
        <v/>
      </c>
      <c r="J25" s="68" t="str">
        <f>IF(VLOOKUP(G25,出品作品一覧!$A$16:$L$255,6,FALSE)="","",VLOOKUP(G25,出品作品一覧!$A$16:$L$255,6,FALSE))</f>
        <v/>
      </c>
      <c r="K25" s="68" t="str">
        <f>IF(VLOOKUP(G25,出品作品一覧!$A$16:$L$255,7,FALSE)="","",VLOOKUP(G25,出品作品一覧!$A$16:$L$255,7,FALSE))</f>
        <v/>
      </c>
      <c r="L25" s="69" t="str">
        <f>IF(VLOOKUP(G25,出品作品一覧!$A$16:$L$255,8,FALSE)="","",VLOOKUP(G25,出品作品一覧!$A$16:$L$255,8,FALSE))</f>
        <v/>
      </c>
    </row>
    <row r="26" spans="1:12" ht="16.5" customHeight="1">
      <c r="A26" s="72">
        <v>22</v>
      </c>
      <c r="B26" s="73" t="str">
        <f>IF(VLOOKUP(A26,出品作品一覧!$A$16:$L$255,3,FALSE)="","",VLOOKUP(A26,出品作品一覧!$A$16:$L$255,3,FALSE))</f>
        <v/>
      </c>
      <c r="C26" s="74" t="str">
        <f>IF(VLOOKUP(A26,出品作品一覧!$A$16:$L$255,5,FALSE)="","",VLOOKUP(A26,出品作品一覧!$A$16:$L$255,5,FALSE))</f>
        <v/>
      </c>
      <c r="D26" s="74" t="str">
        <f>IF(VLOOKUP(A26,出品作品一覧!$A$16:$L$255,6,FALSE)="","",VLOOKUP(A26,出品作品一覧!$A$16:$L$255,6,FALSE))</f>
        <v/>
      </c>
      <c r="E26" s="74" t="str">
        <f>IF(VLOOKUP(A26,出品作品一覧!$A$16:$L$255,7,FALSE)="","",VLOOKUP(A26,出品作品一覧!$A$16:$L$255,7,FALSE))</f>
        <v/>
      </c>
      <c r="F26" s="75" t="str">
        <f>IF(VLOOKUP(A26,出品作品一覧!$A$16:$L$255,8,FALSE)="","",VLOOKUP(A26,出品作品一覧!$A$16:$L$255,8,FALSE))</f>
        <v/>
      </c>
      <c r="G26" s="76">
        <v>52</v>
      </c>
      <c r="H26" s="77" t="str">
        <f>IF(VLOOKUP(G26,出品作品一覧!$A$16:$L$255,3,FALSE)="","",VLOOKUP(G26,出品作品一覧!$A$16:$L$255,3,FALSE))</f>
        <v/>
      </c>
      <c r="I26" s="74" t="str">
        <f>IF(VLOOKUP(G26,出品作品一覧!$A$16:$L$255,5,FALSE)="","",VLOOKUP(G26,出品作品一覧!$A$16:$L$255,5,FALSE))</f>
        <v/>
      </c>
      <c r="J26" s="74" t="str">
        <f>IF(VLOOKUP(G26,出品作品一覧!$A$16:$L$255,6,FALSE)="","",VLOOKUP(G26,出品作品一覧!$A$16:$L$255,6,FALSE))</f>
        <v/>
      </c>
      <c r="K26" s="74" t="str">
        <f>IF(VLOOKUP(G26,出品作品一覧!$A$16:$L$255,7,FALSE)="","",VLOOKUP(G26,出品作品一覧!$A$16:$L$255,7,FALSE))</f>
        <v/>
      </c>
      <c r="L26" s="75" t="str">
        <f>IF(VLOOKUP(G26,出品作品一覧!$A$16:$L$255,8,FALSE)="","",VLOOKUP(G26,出品作品一覧!$A$16:$L$255,8,FALSE))</f>
        <v/>
      </c>
    </row>
    <row r="27" spans="1:12" ht="16.5" customHeight="1">
      <c r="A27" s="72">
        <v>23</v>
      </c>
      <c r="B27" s="73" t="str">
        <f>IF(VLOOKUP(A27,出品作品一覧!$A$16:$L$255,3,FALSE)="","",VLOOKUP(A27,出品作品一覧!$A$16:$L$255,3,FALSE))</f>
        <v/>
      </c>
      <c r="C27" s="74" t="str">
        <f>IF(VLOOKUP(A27,出品作品一覧!$A$16:$L$255,5,FALSE)="","",VLOOKUP(A27,出品作品一覧!$A$16:$L$255,5,FALSE))</f>
        <v/>
      </c>
      <c r="D27" s="74" t="str">
        <f>IF(VLOOKUP(A27,出品作品一覧!$A$16:$L$255,6,FALSE)="","",VLOOKUP(A27,出品作品一覧!$A$16:$L$255,6,FALSE))</f>
        <v/>
      </c>
      <c r="E27" s="74" t="str">
        <f>IF(VLOOKUP(A27,出品作品一覧!$A$16:$L$255,7,FALSE)="","",VLOOKUP(A27,出品作品一覧!$A$16:$L$255,7,FALSE))</f>
        <v/>
      </c>
      <c r="F27" s="75" t="str">
        <f>IF(VLOOKUP(A27,出品作品一覧!$A$16:$L$255,8,FALSE)="","",VLOOKUP(A27,出品作品一覧!$A$16:$L$255,8,FALSE))</f>
        <v/>
      </c>
      <c r="G27" s="76">
        <v>53</v>
      </c>
      <c r="H27" s="77" t="str">
        <f>IF(VLOOKUP(G27,出品作品一覧!$A$16:$L$255,3,FALSE)="","",VLOOKUP(G27,出品作品一覧!$A$16:$L$255,3,FALSE))</f>
        <v/>
      </c>
      <c r="I27" s="74" t="str">
        <f>IF(VLOOKUP(G27,出品作品一覧!$A$16:$L$255,5,FALSE)="","",VLOOKUP(G27,出品作品一覧!$A$16:$L$255,5,FALSE))</f>
        <v/>
      </c>
      <c r="J27" s="74" t="str">
        <f>IF(VLOOKUP(G27,出品作品一覧!$A$16:$L$255,6,FALSE)="","",VLOOKUP(G27,出品作品一覧!$A$16:$L$255,6,FALSE))</f>
        <v/>
      </c>
      <c r="K27" s="74" t="str">
        <f>IF(VLOOKUP(G27,出品作品一覧!$A$16:$L$255,7,FALSE)="","",VLOOKUP(G27,出品作品一覧!$A$16:$L$255,7,FALSE))</f>
        <v/>
      </c>
      <c r="L27" s="75" t="str">
        <f>IF(VLOOKUP(G27,出品作品一覧!$A$16:$L$255,8,FALSE)="","",VLOOKUP(G27,出品作品一覧!$A$16:$L$255,8,FALSE))</f>
        <v/>
      </c>
    </row>
    <row r="28" spans="1:12" ht="16.5" customHeight="1">
      <c r="A28" s="72">
        <v>24</v>
      </c>
      <c r="B28" s="73" t="str">
        <f>IF(VLOOKUP(A28,出品作品一覧!$A$16:$L$255,3,FALSE)="","",VLOOKUP(A28,出品作品一覧!$A$16:$L$255,3,FALSE))</f>
        <v/>
      </c>
      <c r="C28" s="74" t="str">
        <f>IF(VLOOKUP(A28,出品作品一覧!$A$16:$L$255,5,FALSE)="","",VLOOKUP(A28,出品作品一覧!$A$16:$L$255,5,FALSE))</f>
        <v/>
      </c>
      <c r="D28" s="74" t="str">
        <f>IF(VLOOKUP(A28,出品作品一覧!$A$16:$L$255,6,FALSE)="","",VLOOKUP(A28,出品作品一覧!$A$16:$L$255,6,FALSE))</f>
        <v/>
      </c>
      <c r="E28" s="74" t="str">
        <f>IF(VLOOKUP(A28,出品作品一覧!$A$16:$L$255,7,FALSE)="","",VLOOKUP(A28,出品作品一覧!$A$16:$L$255,7,FALSE))</f>
        <v/>
      </c>
      <c r="F28" s="75" t="str">
        <f>IF(VLOOKUP(A28,出品作品一覧!$A$16:$L$255,8,FALSE)="","",VLOOKUP(A28,出品作品一覧!$A$16:$L$255,8,FALSE))</f>
        <v/>
      </c>
      <c r="G28" s="76">
        <v>54</v>
      </c>
      <c r="H28" s="77" t="str">
        <f>IF(VLOOKUP(G28,出品作品一覧!$A$16:$L$255,3,FALSE)="","",VLOOKUP(G28,出品作品一覧!$A$16:$L$255,3,FALSE))</f>
        <v/>
      </c>
      <c r="I28" s="74" t="str">
        <f>IF(VLOOKUP(G28,出品作品一覧!$A$16:$L$255,5,FALSE)="","",VLOOKUP(G28,出品作品一覧!$A$16:$L$255,5,FALSE))</f>
        <v/>
      </c>
      <c r="J28" s="74" t="str">
        <f>IF(VLOOKUP(G28,出品作品一覧!$A$16:$L$255,6,FALSE)="","",VLOOKUP(G28,出品作品一覧!$A$16:$L$255,6,FALSE))</f>
        <v/>
      </c>
      <c r="K28" s="74" t="str">
        <f>IF(VLOOKUP(G28,出品作品一覧!$A$16:$L$255,7,FALSE)="","",VLOOKUP(G28,出品作品一覧!$A$16:$L$255,7,FALSE))</f>
        <v/>
      </c>
      <c r="L28" s="75" t="str">
        <f>IF(VLOOKUP(G28,出品作品一覧!$A$16:$L$255,8,FALSE)="","",VLOOKUP(G28,出品作品一覧!$A$16:$L$255,8,FALSE))</f>
        <v/>
      </c>
    </row>
    <row r="29" spans="1:12" ht="16.5" customHeight="1">
      <c r="A29" s="72">
        <v>25</v>
      </c>
      <c r="B29" s="73" t="str">
        <f>IF(VLOOKUP(A29,出品作品一覧!$A$16:$L$255,3,FALSE)="","",VLOOKUP(A29,出品作品一覧!$A$16:$L$255,3,FALSE))</f>
        <v/>
      </c>
      <c r="C29" s="74" t="str">
        <f>IF(VLOOKUP(A29,出品作品一覧!$A$16:$L$255,5,FALSE)="","",VLOOKUP(A29,出品作品一覧!$A$16:$L$255,5,FALSE))</f>
        <v/>
      </c>
      <c r="D29" s="74" t="str">
        <f>IF(VLOOKUP(A29,出品作品一覧!$A$16:$L$255,6,FALSE)="","",VLOOKUP(A29,出品作品一覧!$A$16:$L$255,6,FALSE))</f>
        <v/>
      </c>
      <c r="E29" s="74" t="str">
        <f>IF(VLOOKUP(A29,出品作品一覧!$A$16:$L$255,7,FALSE)="","",VLOOKUP(A29,出品作品一覧!$A$16:$L$255,7,FALSE))</f>
        <v/>
      </c>
      <c r="F29" s="75" t="str">
        <f>IF(VLOOKUP(A29,出品作品一覧!$A$16:$L$255,8,FALSE)="","",VLOOKUP(A29,出品作品一覧!$A$16:$L$255,8,FALSE))</f>
        <v/>
      </c>
      <c r="G29" s="76">
        <v>55</v>
      </c>
      <c r="H29" s="77" t="str">
        <f>IF(VLOOKUP(G29,出品作品一覧!$A$16:$L$255,3,FALSE)="","",VLOOKUP(G29,出品作品一覧!$A$16:$L$255,3,FALSE))</f>
        <v/>
      </c>
      <c r="I29" s="74" t="str">
        <f>IF(VLOOKUP(G29,出品作品一覧!$A$16:$L$255,5,FALSE)="","",VLOOKUP(G29,出品作品一覧!$A$16:$L$255,5,FALSE))</f>
        <v/>
      </c>
      <c r="J29" s="74" t="str">
        <f>IF(VLOOKUP(G29,出品作品一覧!$A$16:$L$255,6,FALSE)="","",VLOOKUP(G29,出品作品一覧!$A$16:$L$255,6,FALSE))</f>
        <v/>
      </c>
      <c r="K29" s="74" t="str">
        <f>IF(VLOOKUP(G29,出品作品一覧!$A$16:$L$255,7,FALSE)="","",VLOOKUP(G29,出品作品一覧!$A$16:$L$255,7,FALSE))</f>
        <v/>
      </c>
      <c r="L29" s="75" t="str">
        <f>IF(VLOOKUP(G29,出品作品一覧!$A$16:$L$255,8,FALSE)="","",VLOOKUP(G29,出品作品一覧!$A$16:$L$255,8,FALSE))</f>
        <v/>
      </c>
    </row>
    <row r="30" spans="1:12" ht="16.5" customHeight="1">
      <c r="A30" s="72">
        <v>26</v>
      </c>
      <c r="B30" s="73" t="str">
        <f>IF(VLOOKUP(A30,出品作品一覧!$A$16:$L$255,3,FALSE)="","",VLOOKUP(A30,出品作品一覧!$A$16:$L$255,3,FALSE))</f>
        <v/>
      </c>
      <c r="C30" s="74" t="str">
        <f>IF(VLOOKUP(A30,出品作品一覧!$A$16:$L$255,5,FALSE)="","",VLOOKUP(A30,出品作品一覧!$A$16:$L$255,5,FALSE))</f>
        <v/>
      </c>
      <c r="D30" s="74" t="str">
        <f>IF(VLOOKUP(A30,出品作品一覧!$A$16:$L$255,6,FALSE)="","",VLOOKUP(A30,出品作品一覧!$A$16:$L$255,6,FALSE))</f>
        <v/>
      </c>
      <c r="E30" s="74" t="str">
        <f>IF(VLOOKUP(A30,出品作品一覧!$A$16:$L$255,7,FALSE)="","",VLOOKUP(A30,出品作品一覧!$A$16:$L$255,7,FALSE))</f>
        <v/>
      </c>
      <c r="F30" s="75" t="str">
        <f>IF(VLOOKUP(A30,出品作品一覧!$A$16:$L$255,8,FALSE)="","",VLOOKUP(A30,出品作品一覧!$A$16:$L$255,8,FALSE))</f>
        <v/>
      </c>
      <c r="G30" s="76">
        <v>56</v>
      </c>
      <c r="H30" s="77" t="str">
        <f>IF(VLOOKUP(G30,出品作品一覧!$A$16:$L$255,3,FALSE)="","",VLOOKUP(G30,出品作品一覧!$A$16:$L$255,3,FALSE))</f>
        <v/>
      </c>
      <c r="I30" s="74" t="str">
        <f>IF(VLOOKUP(G30,出品作品一覧!$A$16:$L$255,5,FALSE)="","",VLOOKUP(G30,出品作品一覧!$A$16:$L$255,5,FALSE))</f>
        <v/>
      </c>
      <c r="J30" s="74" t="str">
        <f>IF(VLOOKUP(G30,出品作品一覧!$A$16:$L$255,6,FALSE)="","",VLOOKUP(G30,出品作品一覧!$A$16:$L$255,6,FALSE))</f>
        <v/>
      </c>
      <c r="K30" s="74" t="str">
        <f>IF(VLOOKUP(G30,出品作品一覧!$A$16:$L$255,7,FALSE)="","",VLOOKUP(G30,出品作品一覧!$A$16:$L$255,7,FALSE))</f>
        <v/>
      </c>
      <c r="L30" s="75" t="str">
        <f>IF(VLOOKUP(G30,出品作品一覧!$A$16:$L$255,8,FALSE)="","",VLOOKUP(G30,出品作品一覧!$A$16:$L$255,8,FALSE))</f>
        <v/>
      </c>
    </row>
    <row r="31" spans="1:12" ht="16.5" customHeight="1">
      <c r="A31" s="72">
        <v>27</v>
      </c>
      <c r="B31" s="73" t="str">
        <f>IF(VLOOKUP(A31,出品作品一覧!$A$16:$L$255,3,FALSE)="","",VLOOKUP(A31,出品作品一覧!$A$16:$L$255,3,FALSE))</f>
        <v/>
      </c>
      <c r="C31" s="74" t="str">
        <f>IF(VLOOKUP(A31,出品作品一覧!$A$16:$L$255,5,FALSE)="","",VLOOKUP(A31,出品作品一覧!$A$16:$L$255,5,FALSE))</f>
        <v/>
      </c>
      <c r="D31" s="74" t="str">
        <f>IF(VLOOKUP(A31,出品作品一覧!$A$16:$L$255,6,FALSE)="","",VLOOKUP(A31,出品作品一覧!$A$16:$L$255,6,FALSE))</f>
        <v/>
      </c>
      <c r="E31" s="74" t="str">
        <f>IF(VLOOKUP(A31,出品作品一覧!$A$16:$L$255,7,FALSE)="","",VLOOKUP(A31,出品作品一覧!$A$16:$L$255,7,FALSE))</f>
        <v/>
      </c>
      <c r="F31" s="75" t="str">
        <f>IF(VLOOKUP(A31,出品作品一覧!$A$16:$L$255,8,FALSE)="","",VLOOKUP(A31,出品作品一覧!$A$16:$L$255,8,FALSE))</f>
        <v/>
      </c>
      <c r="G31" s="76">
        <v>57</v>
      </c>
      <c r="H31" s="77" t="str">
        <f>IF(VLOOKUP(G31,出品作品一覧!$A$16:$L$255,3,FALSE)="","",VLOOKUP(G31,出品作品一覧!$A$16:$L$255,3,FALSE))</f>
        <v/>
      </c>
      <c r="I31" s="74" t="str">
        <f>IF(VLOOKUP(G31,出品作品一覧!$A$16:$L$255,5,FALSE)="","",VLOOKUP(G31,出品作品一覧!$A$16:$L$255,5,FALSE))</f>
        <v/>
      </c>
      <c r="J31" s="74" t="str">
        <f>IF(VLOOKUP(G31,出品作品一覧!$A$16:$L$255,6,FALSE)="","",VLOOKUP(G31,出品作品一覧!$A$16:$L$255,6,FALSE))</f>
        <v/>
      </c>
      <c r="K31" s="74" t="str">
        <f>IF(VLOOKUP(G31,出品作品一覧!$A$16:$L$255,7,FALSE)="","",VLOOKUP(G31,出品作品一覧!$A$16:$L$255,7,FALSE))</f>
        <v/>
      </c>
      <c r="L31" s="75" t="str">
        <f>IF(VLOOKUP(G31,出品作品一覧!$A$16:$L$255,8,FALSE)="","",VLOOKUP(G31,出品作品一覧!$A$16:$L$255,8,FALSE))</f>
        <v/>
      </c>
    </row>
    <row r="32" spans="1:12" ht="16.5" customHeight="1">
      <c r="A32" s="72">
        <v>28</v>
      </c>
      <c r="B32" s="73" t="str">
        <f>IF(VLOOKUP(A32,出品作品一覧!$A$16:$L$255,3,FALSE)="","",VLOOKUP(A32,出品作品一覧!$A$16:$L$255,3,FALSE))</f>
        <v/>
      </c>
      <c r="C32" s="74" t="str">
        <f>IF(VLOOKUP(A32,出品作品一覧!$A$16:$L$255,5,FALSE)="","",VLOOKUP(A32,出品作品一覧!$A$16:$L$255,5,FALSE))</f>
        <v/>
      </c>
      <c r="D32" s="74" t="str">
        <f>IF(VLOOKUP(A32,出品作品一覧!$A$16:$L$255,6,FALSE)="","",VLOOKUP(A32,出品作品一覧!$A$16:$L$255,6,FALSE))</f>
        <v/>
      </c>
      <c r="E32" s="74" t="str">
        <f>IF(VLOOKUP(A32,出品作品一覧!$A$16:$L$255,7,FALSE)="","",VLOOKUP(A32,出品作品一覧!$A$16:$L$255,7,FALSE))</f>
        <v/>
      </c>
      <c r="F32" s="75" t="str">
        <f>IF(VLOOKUP(A32,出品作品一覧!$A$16:$L$255,8,FALSE)="","",VLOOKUP(A32,出品作品一覧!$A$16:$L$255,8,FALSE))</f>
        <v/>
      </c>
      <c r="G32" s="76">
        <v>58</v>
      </c>
      <c r="H32" s="77" t="str">
        <f>IF(VLOOKUP(G32,出品作品一覧!$A$16:$L$255,3,FALSE)="","",VLOOKUP(G32,出品作品一覧!$A$16:$L$255,3,FALSE))</f>
        <v/>
      </c>
      <c r="I32" s="74" t="str">
        <f>IF(VLOOKUP(G32,出品作品一覧!$A$16:$L$255,5,FALSE)="","",VLOOKUP(G32,出品作品一覧!$A$16:$L$255,5,FALSE))</f>
        <v/>
      </c>
      <c r="J32" s="74" t="str">
        <f>IF(VLOOKUP(G32,出品作品一覧!$A$16:$L$255,6,FALSE)="","",VLOOKUP(G32,出品作品一覧!$A$16:$L$255,6,FALSE))</f>
        <v/>
      </c>
      <c r="K32" s="74" t="str">
        <f>IF(VLOOKUP(G32,出品作品一覧!$A$16:$L$255,7,FALSE)="","",VLOOKUP(G32,出品作品一覧!$A$16:$L$255,7,FALSE))</f>
        <v/>
      </c>
      <c r="L32" s="75" t="str">
        <f>IF(VLOOKUP(G32,出品作品一覧!$A$16:$L$255,8,FALSE)="","",VLOOKUP(G32,出品作品一覧!$A$16:$L$255,8,FALSE))</f>
        <v/>
      </c>
    </row>
    <row r="33" spans="1:12" ht="16.5" customHeight="1">
      <c r="A33" s="72">
        <v>29</v>
      </c>
      <c r="B33" s="73" t="str">
        <f>IF(VLOOKUP(A33,出品作品一覧!$A$16:$L$255,3,FALSE)="","",VLOOKUP(A33,出品作品一覧!$A$16:$L$255,3,FALSE))</f>
        <v/>
      </c>
      <c r="C33" s="74" t="str">
        <f>IF(VLOOKUP(A33,出品作品一覧!$A$16:$L$255,5,FALSE)="","",VLOOKUP(A33,出品作品一覧!$A$16:$L$255,5,FALSE))</f>
        <v/>
      </c>
      <c r="D33" s="74" t="str">
        <f>IF(VLOOKUP(A33,出品作品一覧!$A$16:$L$255,6,FALSE)="","",VLOOKUP(A33,出品作品一覧!$A$16:$L$255,6,FALSE))</f>
        <v/>
      </c>
      <c r="E33" s="74" t="str">
        <f>IF(VLOOKUP(A33,出品作品一覧!$A$16:$L$255,7,FALSE)="","",VLOOKUP(A33,出品作品一覧!$A$16:$L$255,7,FALSE))</f>
        <v/>
      </c>
      <c r="F33" s="75" t="str">
        <f>IF(VLOOKUP(A33,出品作品一覧!$A$16:$L$255,8,FALSE)="","",VLOOKUP(A33,出品作品一覧!$A$16:$L$255,8,FALSE))</f>
        <v/>
      </c>
      <c r="G33" s="76">
        <v>59</v>
      </c>
      <c r="H33" s="77" t="str">
        <f>IF(VLOOKUP(G33,出品作品一覧!$A$16:$L$255,3,FALSE)="","",VLOOKUP(G33,出品作品一覧!$A$16:$L$255,3,FALSE))</f>
        <v/>
      </c>
      <c r="I33" s="74" t="str">
        <f>IF(VLOOKUP(G33,出品作品一覧!$A$16:$L$255,5,FALSE)="","",VLOOKUP(G33,出品作品一覧!$A$16:$L$255,5,FALSE))</f>
        <v/>
      </c>
      <c r="J33" s="74" t="str">
        <f>IF(VLOOKUP(G33,出品作品一覧!$A$16:$L$255,6,FALSE)="","",VLOOKUP(G33,出品作品一覧!$A$16:$L$255,6,FALSE))</f>
        <v/>
      </c>
      <c r="K33" s="74" t="str">
        <f>IF(VLOOKUP(G33,出品作品一覧!$A$16:$L$255,7,FALSE)="","",VLOOKUP(G33,出品作品一覧!$A$16:$L$255,7,FALSE))</f>
        <v/>
      </c>
      <c r="L33" s="75" t="str">
        <f>IF(VLOOKUP(G33,出品作品一覧!$A$16:$L$255,8,FALSE)="","",VLOOKUP(G33,出品作品一覧!$A$16:$L$255,8,FALSE))</f>
        <v/>
      </c>
    </row>
    <row r="34" spans="1:12" ht="16.5" customHeight="1">
      <c r="A34" s="78">
        <v>30</v>
      </c>
      <c r="B34" s="79" t="str">
        <f>IF(VLOOKUP(A34,出品作品一覧!$A$16:$L$255,3,FALSE)="","",VLOOKUP(A34,出品作品一覧!$A$16:$L$255,3,FALSE))</f>
        <v/>
      </c>
      <c r="C34" s="80" t="str">
        <f>IF(VLOOKUP(A34,出品作品一覧!$A$16:$L$255,5,FALSE)="","",VLOOKUP(A34,出品作品一覧!$A$16:$L$255,5,FALSE))</f>
        <v/>
      </c>
      <c r="D34" s="80" t="str">
        <f>IF(VLOOKUP(A34,出品作品一覧!$A$16:$L$255,6,FALSE)="","",VLOOKUP(A34,出品作品一覧!$A$16:$L$255,6,FALSE))</f>
        <v/>
      </c>
      <c r="E34" s="80" t="str">
        <f>IF(VLOOKUP(A34,出品作品一覧!$A$16:$L$255,7,FALSE)="","",VLOOKUP(A34,出品作品一覧!$A$16:$L$255,7,FALSE))</f>
        <v/>
      </c>
      <c r="F34" s="81" t="str">
        <f>IF(VLOOKUP(A34,出品作品一覧!$A$16:$L$255,8,FALSE)="","",VLOOKUP(A34,出品作品一覧!$A$16:$L$255,8,FALSE))</f>
        <v/>
      </c>
      <c r="G34" s="82">
        <v>60</v>
      </c>
      <c r="H34" s="83" t="str">
        <f>IF(VLOOKUP(G34,出品作品一覧!$A$16:$L$255,3,FALSE)="","",VLOOKUP(G34,出品作品一覧!$A$16:$L$255,3,FALSE))</f>
        <v/>
      </c>
      <c r="I34" s="80" t="str">
        <f>IF(VLOOKUP(G34,出品作品一覧!$A$16:$L$255,5,FALSE)="","",VLOOKUP(G34,出品作品一覧!$A$16:$L$255,5,FALSE))</f>
        <v/>
      </c>
      <c r="J34" s="80" t="str">
        <f>IF(VLOOKUP(G34,出品作品一覧!$A$16:$L$255,6,FALSE)="","",VLOOKUP(G34,出品作品一覧!$A$16:$L$255,6,FALSE))</f>
        <v/>
      </c>
      <c r="K34" s="80" t="str">
        <f>IF(VLOOKUP(G34,出品作品一覧!$A$16:$L$255,7,FALSE)="","",VLOOKUP(G34,出品作品一覧!$A$16:$L$255,7,FALSE))</f>
        <v/>
      </c>
      <c r="L34" s="81" t="str">
        <f>IF(VLOOKUP(G34,出品作品一覧!$A$16:$L$255,8,FALSE)="","",VLOOKUP(G34,出品作品一覧!$A$16:$L$255,8,FALSE))</f>
        <v/>
      </c>
    </row>
    <row r="35" spans="1:12" ht="16.5" customHeight="1">
      <c r="A35" s="287" t="s">
        <v>145</v>
      </c>
      <c r="B35" s="281"/>
      <c r="C35" s="281" t="str">
        <f>IF(出品作品一覧!$C$4="","",(出品作品一覧!$C$4))</f>
        <v/>
      </c>
      <c r="D35" s="281"/>
      <c r="E35" s="281"/>
      <c r="F35" s="282"/>
      <c r="G35" s="283" t="s">
        <v>189</v>
      </c>
      <c r="H35" s="284"/>
      <c r="I35" s="284" t="str">
        <f>IF(出品作品一覧!$C$5="","",(出品作品一覧!$C$5))</f>
        <v/>
      </c>
      <c r="J35" s="284"/>
      <c r="K35" s="284"/>
      <c r="L35" s="285"/>
    </row>
    <row r="36" spans="1:12" ht="16.5" customHeight="1">
      <c r="A36" s="288"/>
      <c r="B36" s="265"/>
      <c r="C36" s="265" t="str">
        <f>IF(出品作品一覧!$D$4="","",(出品作品一覧!$D$4))</f>
        <v/>
      </c>
      <c r="D36" s="265"/>
      <c r="E36" s="265"/>
      <c r="F36" s="266"/>
      <c r="G36" s="286" t="s">
        <v>190</v>
      </c>
      <c r="H36" s="265"/>
      <c r="I36" s="265" t="str">
        <f>IF(出品作品一覧!$C$6="","",(出品作品一覧!$C$6)&amp;"名")</f>
        <v/>
      </c>
      <c r="J36" s="265"/>
      <c r="K36" s="265"/>
      <c r="L36" s="266"/>
    </row>
    <row r="37" spans="1:12" ht="16.5" customHeight="1">
      <c r="A37" s="289"/>
      <c r="B37" s="290"/>
      <c r="C37" s="290" t="str">
        <f>IF(出品作品一覧!$E$4="","",(出品作品一覧!$E$4))</f>
        <v/>
      </c>
      <c r="D37" s="290"/>
      <c r="E37" s="290"/>
      <c r="F37" s="291"/>
      <c r="G37" s="293"/>
      <c r="H37" s="290"/>
      <c r="I37" s="290"/>
      <c r="J37" s="290"/>
      <c r="K37" s="290"/>
      <c r="L37" s="291"/>
    </row>
    <row r="38" spans="1:12" ht="16.5" customHeight="1">
      <c r="A38" s="267" t="s">
        <v>149</v>
      </c>
      <c r="B38" s="268"/>
      <c r="C38" s="268"/>
      <c r="D38" s="268"/>
      <c r="E38" s="268"/>
      <c r="F38" s="268"/>
      <c r="G38" s="268"/>
      <c r="H38" s="268"/>
      <c r="I38" s="268"/>
      <c r="J38" s="268"/>
      <c r="K38" s="268"/>
      <c r="L38" s="269"/>
    </row>
    <row r="39" spans="1:12" ht="19.5" customHeight="1">
      <c r="A39" s="270" t="str">
        <f>IF(出品作品一覧!$J$3="","",(出品作品一覧!$J$3))</f>
        <v>〈ここは必ず記入してください〉</v>
      </c>
      <c r="B39" s="271"/>
      <c r="C39" s="271"/>
      <c r="D39" s="271"/>
      <c r="E39" s="271"/>
      <c r="F39" s="271"/>
      <c r="G39" s="271"/>
      <c r="H39" s="271"/>
      <c r="I39" s="271"/>
      <c r="J39" s="271"/>
      <c r="K39" s="271"/>
      <c r="L39" s="272"/>
    </row>
    <row r="40" spans="1:12" ht="19.5" customHeight="1">
      <c r="A40" s="273"/>
      <c r="B40" s="274"/>
      <c r="C40" s="274"/>
      <c r="D40" s="274"/>
      <c r="E40" s="274"/>
      <c r="F40" s="274"/>
      <c r="G40" s="274"/>
      <c r="H40" s="274"/>
      <c r="I40" s="274"/>
      <c r="J40" s="274"/>
      <c r="K40" s="274"/>
      <c r="L40" s="275"/>
    </row>
    <row r="41" spans="1:12" ht="19.5" customHeight="1">
      <c r="A41" s="273"/>
      <c r="B41" s="274"/>
      <c r="C41" s="274"/>
      <c r="D41" s="274"/>
      <c r="E41" s="274"/>
      <c r="F41" s="274"/>
      <c r="G41" s="274"/>
      <c r="H41" s="274"/>
      <c r="I41" s="274"/>
      <c r="J41" s="274"/>
      <c r="K41" s="274"/>
      <c r="L41" s="275"/>
    </row>
    <row r="42" spans="1:12" ht="19.5" customHeight="1">
      <c r="A42" s="273"/>
      <c r="B42" s="274"/>
      <c r="C42" s="274"/>
      <c r="D42" s="274"/>
      <c r="E42" s="274"/>
      <c r="F42" s="274"/>
      <c r="G42" s="274"/>
      <c r="H42" s="274"/>
      <c r="I42" s="274"/>
      <c r="J42" s="274"/>
      <c r="K42" s="274"/>
      <c r="L42" s="275"/>
    </row>
    <row r="43" spans="1:12" ht="19.5" customHeight="1">
      <c r="A43" s="273"/>
      <c r="B43" s="274"/>
      <c r="C43" s="274"/>
      <c r="D43" s="274"/>
      <c r="E43" s="274"/>
      <c r="F43" s="274"/>
      <c r="G43" s="274"/>
      <c r="H43" s="274"/>
      <c r="I43" s="274"/>
      <c r="J43" s="274"/>
      <c r="K43" s="274"/>
      <c r="L43" s="275"/>
    </row>
    <row r="44" spans="1:12" ht="19.5" customHeight="1">
      <c r="A44" s="273"/>
      <c r="B44" s="274"/>
      <c r="C44" s="274"/>
      <c r="D44" s="274"/>
      <c r="E44" s="274"/>
      <c r="F44" s="274"/>
      <c r="G44" s="274"/>
      <c r="H44" s="274"/>
      <c r="I44" s="274"/>
      <c r="J44" s="274"/>
      <c r="K44" s="274"/>
      <c r="L44" s="275"/>
    </row>
    <row r="45" spans="1:12" ht="19.5" customHeight="1">
      <c r="A45" s="276"/>
      <c r="B45" s="277"/>
      <c r="C45" s="277"/>
      <c r="D45" s="277"/>
      <c r="E45" s="277"/>
      <c r="F45" s="277"/>
      <c r="G45" s="277"/>
      <c r="H45" s="277"/>
      <c r="I45" s="277"/>
      <c r="J45" s="277"/>
      <c r="K45" s="277"/>
      <c r="L45" s="278"/>
    </row>
    <row r="46" spans="1:12">
      <c r="A46" s="84" t="s">
        <v>210</v>
      </c>
      <c r="B46" s="84"/>
      <c r="C46" s="84"/>
      <c r="D46" s="84"/>
      <c r="E46" s="84"/>
      <c r="F46" s="84"/>
      <c r="G46" s="84"/>
      <c r="H46" s="84"/>
      <c r="I46" s="84"/>
      <c r="J46" s="84"/>
      <c r="K46" s="84"/>
      <c r="L46" s="84"/>
    </row>
    <row r="47" spans="1:12" ht="18.75">
      <c r="I47" s="279" t="str">
        <f>"( 展示順 "&amp;TEXT(出品作品一覧!$C$12,"??")&amp;" )"</f>
        <v>( 展示順    )</v>
      </c>
      <c r="J47" s="279"/>
      <c r="K47" s="279"/>
      <c r="L47" s="279"/>
    </row>
    <row r="48" spans="1:12" ht="25.5">
      <c r="A48" s="280" t="s">
        <v>209</v>
      </c>
      <c r="B48" s="280"/>
      <c r="C48" s="280"/>
      <c r="D48" s="280"/>
      <c r="E48" s="280"/>
      <c r="F48" s="280"/>
      <c r="G48" s="280"/>
      <c r="H48" s="280"/>
      <c r="I48" s="280"/>
      <c r="J48" s="280"/>
      <c r="K48" s="280"/>
      <c r="L48" s="280"/>
    </row>
    <row r="49" spans="1:12" ht="18.75">
      <c r="F49" s="65" t="s">
        <v>184</v>
      </c>
      <c r="G49" s="65"/>
      <c r="H49" s="292" t="str">
        <f>IF(出品作品一覧!$C$3="","",(出品作品一覧!$C$3))</f>
        <v/>
      </c>
      <c r="I49" s="292"/>
      <c r="J49" s="292"/>
      <c r="K49" s="292"/>
      <c r="L49" s="292"/>
    </row>
    <row r="50" spans="1:12" ht="35.25" thickBot="1">
      <c r="A50" s="92" t="s">
        <v>185</v>
      </c>
      <c r="B50" s="93" t="s">
        <v>192</v>
      </c>
      <c r="C50" s="94" t="s">
        <v>186</v>
      </c>
      <c r="D50" s="95" t="s">
        <v>187</v>
      </c>
      <c r="E50" s="94" t="s">
        <v>150</v>
      </c>
      <c r="F50" s="99" t="s">
        <v>191</v>
      </c>
      <c r="G50" s="100" t="s">
        <v>188</v>
      </c>
      <c r="H50" s="98" t="s">
        <v>192</v>
      </c>
      <c r="I50" s="94" t="s">
        <v>186</v>
      </c>
      <c r="J50" s="95" t="s">
        <v>187</v>
      </c>
      <c r="K50" s="94" t="s">
        <v>150</v>
      </c>
      <c r="L50" s="96" t="s">
        <v>191</v>
      </c>
    </row>
    <row r="51" spans="1:12" ht="16.5" customHeight="1" thickTop="1">
      <c r="A51" s="66">
        <v>61</v>
      </c>
      <c r="B51" s="67" t="str">
        <f>IF(VLOOKUP(A51,出品作品一覧!$A$16:$L$255,3,FALSE)="","",VLOOKUP(A51,出品作品一覧!$A$16:$L$255,3,FALSE))</f>
        <v/>
      </c>
      <c r="C51" s="68" t="str">
        <f>IF(VLOOKUP(A51,出品作品一覧!$A$16:$L$255,5,FALSE)="","",VLOOKUP(A51,出品作品一覧!$A$16:$L$255,5,FALSE))</f>
        <v/>
      </c>
      <c r="D51" s="68" t="str">
        <f>IF(VLOOKUP(A51,出品作品一覧!$A$16:$L$255,6,FALSE)="","",VLOOKUP(A51,出品作品一覧!$A$16:$L$255,6,FALSE))</f>
        <v/>
      </c>
      <c r="E51" s="68" t="str">
        <f>IF(VLOOKUP(A51,出品作品一覧!$A$16:$L$255,7,FALSE)="","",VLOOKUP(A51,出品作品一覧!$A$16:$L$255,7,FALSE))</f>
        <v/>
      </c>
      <c r="F51" s="90" t="str">
        <f>IF(VLOOKUP(A51,出品作品一覧!$A$16:$L$255,8,FALSE)="","",VLOOKUP(A51,出品作品一覧!$A$16:$L$255,8,FALSE))</f>
        <v/>
      </c>
      <c r="G51" s="91">
        <v>91</v>
      </c>
      <c r="H51" s="71" t="str">
        <f>IF(VLOOKUP(G51,出品作品一覧!$A$16:$L$255,3,FALSE)="","",VLOOKUP(G51,出品作品一覧!$A$16:$L$255,3,FALSE))</f>
        <v/>
      </c>
      <c r="I51" s="68" t="str">
        <f>IF(VLOOKUP(G51,出品作品一覧!$A$16:$L$255,5,FALSE)="","",VLOOKUP(G51,出品作品一覧!$A$16:$L$255,5,FALSE))</f>
        <v/>
      </c>
      <c r="J51" s="68" t="str">
        <f>IF(VLOOKUP(G51,出品作品一覧!$A$16:$L$255,6,FALSE)="","",VLOOKUP(G51,出品作品一覧!$A$16:$L$255,6,FALSE))</f>
        <v/>
      </c>
      <c r="K51" s="68" t="str">
        <f>IF(VLOOKUP(G51,出品作品一覧!$A$16:$L$255,7,FALSE)="","",VLOOKUP(G51,出品作品一覧!$A$16:$L$255,7,FALSE))</f>
        <v/>
      </c>
      <c r="L51" s="69" t="str">
        <f>IF(VLOOKUP(G51,出品作品一覧!$A$16:$L$255,8,FALSE)="","",VLOOKUP(G51,出品作品一覧!$A$16:$L$255,8,FALSE))</f>
        <v/>
      </c>
    </row>
    <row r="52" spans="1:12" ht="16.5" customHeight="1">
      <c r="A52" s="72">
        <v>62</v>
      </c>
      <c r="B52" s="73" t="str">
        <f>IF(VLOOKUP(A52,出品作品一覧!$A$16:$L$255,3,FALSE)="","",VLOOKUP(A52,出品作品一覧!$A$16:$L$255,3,FALSE))</f>
        <v/>
      </c>
      <c r="C52" s="74" t="str">
        <f>IF(VLOOKUP(A52,出品作品一覧!$A$16:$L$255,5,FALSE)="","",VLOOKUP(A52,出品作品一覧!$A$16:$L$255,5,FALSE))</f>
        <v/>
      </c>
      <c r="D52" s="74" t="str">
        <f>IF(VLOOKUP(A52,出品作品一覧!$A$16:$L$255,6,FALSE)="","",VLOOKUP(A52,出品作品一覧!$A$16:$L$255,6,FALSE))</f>
        <v/>
      </c>
      <c r="E52" s="74" t="str">
        <f>IF(VLOOKUP(A52,出品作品一覧!$A$16:$L$255,7,FALSE)="","",VLOOKUP(A52,出品作品一覧!$A$16:$L$255,7,FALSE))</f>
        <v/>
      </c>
      <c r="F52" s="85" t="str">
        <f>IF(VLOOKUP(A52,出品作品一覧!$A$16:$L$255,8,FALSE)="","",VLOOKUP(A52,出品作品一覧!$A$16:$L$255,8,FALSE))</f>
        <v/>
      </c>
      <c r="G52" s="87">
        <v>92</v>
      </c>
      <c r="H52" s="77" t="str">
        <f>IF(VLOOKUP(G52,出品作品一覧!$A$16:$L$255,3,FALSE)="","",VLOOKUP(G52,出品作品一覧!$A$16:$L$255,3,FALSE))</f>
        <v/>
      </c>
      <c r="I52" s="74" t="str">
        <f>IF(VLOOKUP(G52,出品作品一覧!$A$16:$L$255,5,FALSE)="","",VLOOKUP(G52,出品作品一覧!$A$16:$L$255,5,FALSE))</f>
        <v/>
      </c>
      <c r="J52" s="74" t="str">
        <f>IF(VLOOKUP(G52,出品作品一覧!$A$16:$L$255,6,FALSE)="","",VLOOKUP(G52,出品作品一覧!$A$16:$L$255,6,FALSE))</f>
        <v/>
      </c>
      <c r="K52" s="74" t="str">
        <f>IF(VLOOKUP(G52,出品作品一覧!$A$16:$L$255,7,FALSE)="","",VLOOKUP(G52,出品作品一覧!$A$16:$L$255,7,FALSE))</f>
        <v/>
      </c>
      <c r="L52" s="75" t="str">
        <f>IF(VLOOKUP(G52,出品作品一覧!$A$16:$L$255,8,FALSE)="","",VLOOKUP(G52,出品作品一覧!$A$16:$L$255,8,FALSE))</f>
        <v/>
      </c>
    </row>
    <row r="53" spans="1:12" ht="16.5" customHeight="1">
      <c r="A53" s="72">
        <v>63</v>
      </c>
      <c r="B53" s="73" t="str">
        <f>IF(VLOOKUP(A53,出品作品一覧!$A$16:$L$255,3,FALSE)="","",VLOOKUP(A53,出品作品一覧!$A$16:$L$255,3,FALSE))</f>
        <v/>
      </c>
      <c r="C53" s="74" t="str">
        <f>IF(VLOOKUP(A53,出品作品一覧!$A$16:$L$255,5,FALSE)="","",VLOOKUP(A53,出品作品一覧!$A$16:$L$255,5,FALSE))</f>
        <v/>
      </c>
      <c r="D53" s="74" t="str">
        <f>IF(VLOOKUP(A53,出品作品一覧!$A$16:$L$255,6,FALSE)="","",VLOOKUP(A53,出品作品一覧!$A$16:$L$255,6,FALSE))</f>
        <v/>
      </c>
      <c r="E53" s="74" t="str">
        <f>IF(VLOOKUP(A53,出品作品一覧!$A$16:$L$255,7,FALSE)="","",VLOOKUP(A53,出品作品一覧!$A$16:$L$255,7,FALSE))</f>
        <v/>
      </c>
      <c r="F53" s="85" t="str">
        <f>IF(VLOOKUP(A53,出品作品一覧!$A$16:$L$255,8,FALSE)="","",VLOOKUP(A53,出品作品一覧!$A$16:$L$255,8,FALSE))</f>
        <v/>
      </c>
      <c r="G53" s="87">
        <v>93</v>
      </c>
      <c r="H53" s="77" t="str">
        <f>IF(VLOOKUP(G53,出品作品一覧!$A$16:$L$255,3,FALSE)="","",VLOOKUP(G53,出品作品一覧!$A$16:$L$255,3,FALSE))</f>
        <v/>
      </c>
      <c r="I53" s="74" t="str">
        <f>IF(VLOOKUP(G53,出品作品一覧!$A$16:$L$255,5,FALSE)="","",VLOOKUP(G53,出品作品一覧!$A$16:$L$255,5,FALSE))</f>
        <v/>
      </c>
      <c r="J53" s="74" t="str">
        <f>IF(VLOOKUP(G53,出品作品一覧!$A$16:$L$255,6,FALSE)="","",VLOOKUP(G53,出品作品一覧!$A$16:$L$255,6,FALSE))</f>
        <v/>
      </c>
      <c r="K53" s="74" t="str">
        <f>IF(VLOOKUP(G53,出品作品一覧!$A$16:$L$255,7,FALSE)="","",VLOOKUP(G53,出品作品一覧!$A$16:$L$255,7,FALSE))</f>
        <v/>
      </c>
      <c r="L53" s="75" t="str">
        <f>IF(VLOOKUP(G53,出品作品一覧!$A$16:$L$255,8,FALSE)="","",VLOOKUP(G53,出品作品一覧!$A$16:$L$255,8,FALSE))</f>
        <v/>
      </c>
    </row>
    <row r="54" spans="1:12" ht="16.5" customHeight="1">
      <c r="A54" s="72">
        <v>64</v>
      </c>
      <c r="B54" s="73" t="str">
        <f>IF(VLOOKUP(A54,出品作品一覧!$A$16:$L$255,3,FALSE)="","",VLOOKUP(A54,出品作品一覧!$A$16:$L$255,3,FALSE))</f>
        <v/>
      </c>
      <c r="C54" s="74" t="str">
        <f>IF(VLOOKUP(A54,出品作品一覧!$A$16:$L$255,5,FALSE)="","",VLOOKUP(A54,出品作品一覧!$A$16:$L$255,5,FALSE))</f>
        <v/>
      </c>
      <c r="D54" s="74" t="str">
        <f>IF(VLOOKUP(A54,出品作品一覧!$A$16:$L$255,6,FALSE)="","",VLOOKUP(A54,出品作品一覧!$A$16:$L$255,6,FALSE))</f>
        <v/>
      </c>
      <c r="E54" s="74" t="str">
        <f>IF(VLOOKUP(A54,出品作品一覧!$A$16:$L$255,7,FALSE)="","",VLOOKUP(A54,出品作品一覧!$A$16:$L$255,7,FALSE))</f>
        <v/>
      </c>
      <c r="F54" s="85" t="str">
        <f>IF(VLOOKUP(A54,出品作品一覧!$A$16:$L$255,8,FALSE)="","",VLOOKUP(A54,出品作品一覧!$A$16:$L$255,8,FALSE))</f>
        <v/>
      </c>
      <c r="G54" s="87">
        <v>94</v>
      </c>
      <c r="H54" s="77" t="str">
        <f>IF(VLOOKUP(G54,出品作品一覧!$A$16:$L$255,3,FALSE)="","",VLOOKUP(G54,出品作品一覧!$A$16:$L$255,3,FALSE))</f>
        <v/>
      </c>
      <c r="I54" s="74" t="str">
        <f>IF(VLOOKUP(G54,出品作品一覧!$A$16:$L$255,5,FALSE)="","",VLOOKUP(G54,出品作品一覧!$A$16:$L$255,5,FALSE))</f>
        <v/>
      </c>
      <c r="J54" s="74" t="str">
        <f>IF(VLOOKUP(G54,出品作品一覧!$A$16:$L$255,6,FALSE)="","",VLOOKUP(G54,出品作品一覧!$A$16:$L$255,6,FALSE))</f>
        <v/>
      </c>
      <c r="K54" s="74" t="str">
        <f>IF(VLOOKUP(G54,出品作品一覧!$A$16:$L$255,7,FALSE)="","",VLOOKUP(G54,出品作品一覧!$A$16:$L$255,7,FALSE))</f>
        <v/>
      </c>
      <c r="L54" s="75" t="str">
        <f>IF(VLOOKUP(G54,出品作品一覧!$A$16:$L$255,8,FALSE)="","",VLOOKUP(G54,出品作品一覧!$A$16:$L$255,8,FALSE))</f>
        <v/>
      </c>
    </row>
    <row r="55" spans="1:12" ht="16.5" customHeight="1">
      <c r="A55" s="72">
        <v>65</v>
      </c>
      <c r="B55" s="73" t="str">
        <f>IF(VLOOKUP(A55,出品作品一覧!$A$16:$L$255,3,FALSE)="","",VLOOKUP(A55,出品作品一覧!$A$16:$L$255,3,FALSE))</f>
        <v/>
      </c>
      <c r="C55" s="74" t="str">
        <f>IF(VLOOKUP(A55,出品作品一覧!$A$16:$L$255,5,FALSE)="","",VLOOKUP(A55,出品作品一覧!$A$16:$L$255,5,FALSE))</f>
        <v/>
      </c>
      <c r="D55" s="74" t="str">
        <f>IF(VLOOKUP(A55,出品作品一覧!$A$16:$L$255,6,FALSE)="","",VLOOKUP(A55,出品作品一覧!$A$16:$L$255,6,FALSE))</f>
        <v/>
      </c>
      <c r="E55" s="74" t="str">
        <f>IF(VLOOKUP(A55,出品作品一覧!$A$16:$L$255,7,FALSE)="","",VLOOKUP(A55,出品作品一覧!$A$16:$L$255,7,FALSE))</f>
        <v/>
      </c>
      <c r="F55" s="85" t="str">
        <f>IF(VLOOKUP(A55,出品作品一覧!$A$16:$L$255,8,FALSE)="","",VLOOKUP(A55,出品作品一覧!$A$16:$L$255,8,FALSE))</f>
        <v/>
      </c>
      <c r="G55" s="87">
        <v>95</v>
      </c>
      <c r="H55" s="77" t="str">
        <f>IF(VLOOKUP(G55,出品作品一覧!$A$16:$L$255,3,FALSE)="","",VLOOKUP(G55,出品作品一覧!$A$16:$L$255,3,FALSE))</f>
        <v/>
      </c>
      <c r="I55" s="74" t="str">
        <f>IF(VLOOKUP(G55,出品作品一覧!$A$16:$L$255,5,FALSE)="","",VLOOKUP(G55,出品作品一覧!$A$16:$L$255,5,FALSE))</f>
        <v/>
      </c>
      <c r="J55" s="74" t="str">
        <f>IF(VLOOKUP(G55,出品作品一覧!$A$16:$L$255,6,FALSE)="","",VLOOKUP(G55,出品作品一覧!$A$16:$L$255,6,FALSE))</f>
        <v/>
      </c>
      <c r="K55" s="74" t="str">
        <f>IF(VLOOKUP(G55,出品作品一覧!$A$16:$L$255,7,FALSE)="","",VLOOKUP(G55,出品作品一覧!$A$16:$L$255,7,FALSE))</f>
        <v/>
      </c>
      <c r="L55" s="75" t="str">
        <f>IF(VLOOKUP(G55,出品作品一覧!$A$16:$L$255,8,FALSE)="","",VLOOKUP(G55,出品作品一覧!$A$16:$L$255,8,FALSE))</f>
        <v/>
      </c>
    </row>
    <row r="56" spans="1:12" ht="16.5" customHeight="1">
      <c r="A56" s="72">
        <v>66</v>
      </c>
      <c r="B56" s="73" t="str">
        <f>IF(VLOOKUP(A56,出品作品一覧!$A$16:$L$255,3,FALSE)="","",VLOOKUP(A56,出品作品一覧!$A$16:$L$255,3,FALSE))</f>
        <v/>
      </c>
      <c r="C56" s="74" t="str">
        <f>IF(VLOOKUP(A56,出品作品一覧!$A$16:$L$255,5,FALSE)="","",VLOOKUP(A56,出品作品一覧!$A$16:$L$255,5,FALSE))</f>
        <v/>
      </c>
      <c r="D56" s="74" t="str">
        <f>IF(VLOOKUP(A56,出品作品一覧!$A$16:$L$255,6,FALSE)="","",VLOOKUP(A56,出品作品一覧!$A$16:$L$255,6,FALSE))</f>
        <v/>
      </c>
      <c r="E56" s="74" t="str">
        <f>IF(VLOOKUP(A56,出品作品一覧!$A$16:$L$255,7,FALSE)="","",VLOOKUP(A56,出品作品一覧!$A$16:$L$255,7,FALSE))</f>
        <v/>
      </c>
      <c r="F56" s="85" t="str">
        <f>IF(VLOOKUP(A56,出品作品一覧!$A$16:$L$255,8,FALSE)="","",VLOOKUP(A56,出品作品一覧!$A$16:$L$255,8,FALSE))</f>
        <v/>
      </c>
      <c r="G56" s="87">
        <v>96</v>
      </c>
      <c r="H56" s="77" t="str">
        <f>IF(VLOOKUP(G56,出品作品一覧!$A$16:$L$255,3,FALSE)="","",VLOOKUP(G56,出品作品一覧!$A$16:$L$255,3,FALSE))</f>
        <v/>
      </c>
      <c r="I56" s="74" t="str">
        <f>IF(VLOOKUP(G56,出品作品一覧!$A$16:$L$255,5,FALSE)="","",VLOOKUP(G56,出品作品一覧!$A$16:$L$255,5,FALSE))</f>
        <v/>
      </c>
      <c r="J56" s="74" t="str">
        <f>IF(VLOOKUP(G56,出品作品一覧!$A$16:$L$255,6,FALSE)="","",VLOOKUP(G56,出品作品一覧!$A$16:$L$255,6,FALSE))</f>
        <v/>
      </c>
      <c r="K56" s="74" t="str">
        <f>IF(VLOOKUP(G56,出品作品一覧!$A$16:$L$255,7,FALSE)="","",VLOOKUP(G56,出品作品一覧!$A$16:$L$255,7,FALSE))</f>
        <v/>
      </c>
      <c r="L56" s="75" t="str">
        <f>IF(VLOOKUP(G56,出品作品一覧!$A$16:$L$255,8,FALSE)="","",VLOOKUP(G56,出品作品一覧!$A$16:$L$255,8,FALSE))</f>
        <v/>
      </c>
    </row>
    <row r="57" spans="1:12" ht="16.5" customHeight="1">
      <c r="A57" s="72">
        <v>67</v>
      </c>
      <c r="B57" s="73" t="str">
        <f>IF(VLOOKUP(A57,出品作品一覧!$A$16:$L$255,3,FALSE)="","",VLOOKUP(A57,出品作品一覧!$A$16:$L$255,3,FALSE))</f>
        <v/>
      </c>
      <c r="C57" s="74" t="str">
        <f>IF(VLOOKUP(A57,出品作品一覧!$A$16:$L$255,5,FALSE)="","",VLOOKUP(A57,出品作品一覧!$A$16:$L$255,5,FALSE))</f>
        <v/>
      </c>
      <c r="D57" s="74" t="str">
        <f>IF(VLOOKUP(A57,出品作品一覧!$A$16:$L$255,6,FALSE)="","",VLOOKUP(A57,出品作品一覧!$A$16:$L$255,6,FALSE))</f>
        <v/>
      </c>
      <c r="E57" s="74" t="str">
        <f>IF(VLOOKUP(A57,出品作品一覧!$A$16:$L$255,7,FALSE)="","",VLOOKUP(A57,出品作品一覧!$A$16:$L$255,7,FALSE))</f>
        <v/>
      </c>
      <c r="F57" s="85" t="str">
        <f>IF(VLOOKUP(A57,出品作品一覧!$A$16:$L$255,8,FALSE)="","",VLOOKUP(A57,出品作品一覧!$A$16:$L$255,8,FALSE))</f>
        <v/>
      </c>
      <c r="G57" s="87">
        <v>97</v>
      </c>
      <c r="H57" s="77" t="str">
        <f>IF(VLOOKUP(G57,出品作品一覧!$A$16:$L$255,3,FALSE)="","",VLOOKUP(G57,出品作品一覧!$A$16:$L$255,3,FALSE))</f>
        <v/>
      </c>
      <c r="I57" s="74" t="str">
        <f>IF(VLOOKUP(G57,出品作品一覧!$A$16:$L$255,5,FALSE)="","",VLOOKUP(G57,出品作品一覧!$A$16:$L$255,5,FALSE))</f>
        <v/>
      </c>
      <c r="J57" s="74" t="str">
        <f>IF(VLOOKUP(G57,出品作品一覧!$A$16:$L$255,6,FALSE)="","",VLOOKUP(G57,出品作品一覧!$A$16:$L$255,6,FALSE))</f>
        <v/>
      </c>
      <c r="K57" s="74" t="str">
        <f>IF(VLOOKUP(G57,出品作品一覧!$A$16:$L$255,7,FALSE)="","",VLOOKUP(G57,出品作品一覧!$A$16:$L$255,7,FALSE))</f>
        <v/>
      </c>
      <c r="L57" s="75" t="str">
        <f>IF(VLOOKUP(G57,出品作品一覧!$A$16:$L$255,8,FALSE)="","",VLOOKUP(G57,出品作品一覧!$A$16:$L$255,8,FALSE))</f>
        <v/>
      </c>
    </row>
    <row r="58" spans="1:12" ht="16.5" customHeight="1">
      <c r="A58" s="72">
        <v>68</v>
      </c>
      <c r="B58" s="73" t="str">
        <f>IF(VLOOKUP(A58,出品作品一覧!$A$16:$L$255,3,FALSE)="","",VLOOKUP(A58,出品作品一覧!$A$16:$L$255,3,FALSE))</f>
        <v/>
      </c>
      <c r="C58" s="74" t="str">
        <f>IF(VLOOKUP(A58,出品作品一覧!$A$16:$L$255,5,FALSE)="","",VLOOKUP(A58,出品作品一覧!$A$16:$L$255,5,FALSE))</f>
        <v/>
      </c>
      <c r="D58" s="74" t="str">
        <f>IF(VLOOKUP(A58,出品作品一覧!$A$16:$L$255,6,FALSE)="","",VLOOKUP(A58,出品作品一覧!$A$16:$L$255,6,FALSE))</f>
        <v/>
      </c>
      <c r="E58" s="74" t="str">
        <f>IF(VLOOKUP(A58,出品作品一覧!$A$16:$L$255,7,FALSE)="","",VLOOKUP(A58,出品作品一覧!$A$16:$L$255,7,FALSE))</f>
        <v/>
      </c>
      <c r="F58" s="85" t="str">
        <f>IF(VLOOKUP(A58,出品作品一覧!$A$16:$L$255,8,FALSE)="","",VLOOKUP(A58,出品作品一覧!$A$16:$L$255,8,FALSE))</f>
        <v/>
      </c>
      <c r="G58" s="87">
        <v>98</v>
      </c>
      <c r="H58" s="77" t="str">
        <f>IF(VLOOKUP(G58,出品作品一覧!$A$16:$L$255,3,FALSE)="","",VLOOKUP(G58,出品作品一覧!$A$16:$L$255,3,FALSE))</f>
        <v/>
      </c>
      <c r="I58" s="74" t="str">
        <f>IF(VLOOKUP(G58,出品作品一覧!$A$16:$L$255,5,FALSE)="","",VLOOKUP(G58,出品作品一覧!$A$16:$L$255,5,FALSE))</f>
        <v/>
      </c>
      <c r="J58" s="74" t="str">
        <f>IF(VLOOKUP(G58,出品作品一覧!$A$16:$L$255,6,FALSE)="","",VLOOKUP(G58,出品作品一覧!$A$16:$L$255,6,FALSE))</f>
        <v/>
      </c>
      <c r="K58" s="74" t="str">
        <f>IF(VLOOKUP(G58,出品作品一覧!$A$16:$L$255,7,FALSE)="","",VLOOKUP(G58,出品作品一覧!$A$16:$L$255,7,FALSE))</f>
        <v/>
      </c>
      <c r="L58" s="75" t="str">
        <f>IF(VLOOKUP(G58,出品作品一覧!$A$16:$L$255,8,FALSE)="","",VLOOKUP(G58,出品作品一覧!$A$16:$L$255,8,FALSE))</f>
        <v/>
      </c>
    </row>
    <row r="59" spans="1:12" ht="16.5" customHeight="1">
      <c r="A59" s="72">
        <v>69</v>
      </c>
      <c r="B59" s="73" t="str">
        <f>IF(VLOOKUP(A59,出品作品一覧!$A$16:$L$255,3,FALSE)="","",VLOOKUP(A59,出品作品一覧!$A$16:$L$255,3,FALSE))</f>
        <v/>
      </c>
      <c r="C59" s="74" t="str">
        <f>IF(VLOOKUP(A59,出品作品一覧!$A$16:$L$255,5,FALSE)="","",VLOOKUP(A59,出品作品一覧!$A$16:$L$255,5,FALSE))</f>
        <v/>
      </c>
      <c r="D59" s="74" t="str">
        <f>IF(VLOOKUP(A59,出品作品一覧!$A$16:$L$255,6,FALSE)="","",VLOOKUP(A59,出品作品一覧!$A$16:$L$255,6,FALSE))</f>
        <v/>
      </c>
      <c r="E59" s="74" t="str">
        <f>IF(VLOOKUP(A59,出品作品一覧!$A$16:$L$255,7,FALSE)="","",VLOOKUP(A59,出品作品一覧!$A$16:$L$255,7,FALSE))</f>
        <v/>
      </c>
      <c r="F59" s="85" t="str">
        <f>IF(VLOOKUP(A59,出品作品一覧!$A$16:$L$255,8,FALSE)="","",VLOOKUP(A59,出品作品一覧!$A$16:$L$255,8,FALSE))</f>
        <v/>
      </c>
      <c r="G59" s="87">
        <v>99</v>
      </c>
      <c r="H59" s="77" t="str">
        <f>IF(VLOOKUP(G59,出品作品一覧!$A$16:$L$255,3,FALSE)="","",VLOOKUP(G59,出品作品一覧!$A$16:$L$255,3,FALSE))</f>
        <v/>
      </c>
      <c r="I59" s="74" t="str">
        <f>IF(VLOOKUP(G59,出品作品一覧!$A$16:$L$255,5,FALSE)="","",VLOOKUP(G59,出品作品一覧!$A$16:$L$255,5,FALSE))</f>
        <v/>
      </c>
      <c r="J59" s="74" t="str">
        <f>IF(VLOOKUP(G59,出品作品一覧!$A$16:$L$255,6,FALSE)="","",VLOOKUP(G59,出品作品一覧!$A$16:$L$255,6,FALSE))</f>
        <v/>
      </c>
      <c r="K59" s="74" t="str">
        <f>IF(VLOOKUP(G59,出品作品一覧!$A$16:$L$255,7,FALSE)="","",VLOOKUP(G59,出品作品一覧!$A$16:$L$255,7,FALSE))</f>
        <v/>
      </c>
      <c r="L59" s="75" t="str">
        <f>IF(VLOOKUP(G59,出品作品一覧!$A$16:$L$255,8,FALSE)="","",VLOOKUP(G59,出品作品一覧!$A$16:$L$255,8,FALSE))</f>
        <v/>
      </c>
    </row>
    <row r="60" spans="1:12" ht="16.5" customHeight="1">
      <c r="A60" s="86">
        <v>70</v>
      </c>
      <c r="B60" s="101" t="str">
        <f>IF(VLOOKUP(A60,出品作品一覧!$A$16:$L$255,3,FALSE)="","",VLOOKUP(A60,出品作品一覧!$A$16:$L$255,3,FALSE))</f>
        <v/>
      </c>
      <c r="C60" s="102" t="str">
        <f>IF(VLOOKUP(A60,出品作品一覧!$A$16:$L$255,5,FALSE)="","",VLOOKUP(A60,出品作品一覧!$A$16:$L$255,5,FALSE))</f>
        <v/>
      </c>
      <c r="D60" s="102" t="str">
        <f>IF(VLOOKUP(A60,出品作品一覧!$A$16:$L$255,6,FALSE)="","",VLOOKUP(A60,出品作品一覧!$A$16:$L$255,6,FALSE))</f>
        <v/>
      </c>
      <c r="E60" s="102" t="str">
        <f>IF(VLOOKUP(A60,出品作品一覧!$A$16:$L$255,7,FALSE)="","",VLOOKUP(A60,出品作品一覧!$A$16:$L$255,7,FALSE))</f>
        <v/>
      </c>
      <c r="F60" s="112" t="str">
        <f>IF(VLOOKUP(A60,出品作品一覧!$A$16:$L$255,8,FALSE)="","",VLOOKUP(A60,出品作品一覧!$A$16:$L$255,8,FALSE))</f>
        <v/>
      </c>
      <c r="G60" s="113">
        <v>100</v>
      </c>
      <c r="H60" s="105" t="str">
        <f>IF(VLOOKUP(G60,出品作品一覧!$A$16:$L$255,3,FALSE)="","",VLOOKUP(G60,出品作品一覧!$A$16:$L$255,3,FALSE))</f>
        <v/>
      </c>
      <c r="I60" s="102" t="str">
        <f>IF(VLOOKUP(G60,出品作品一覧!$A$16:$L$255,5,FALSE)="","",VLOOKUP(G60,出品作品一覧!$A$16:$L$255,5,FALSE))</f>
        <v/>
      </c>
      <c r="J60" s="102" t="str">
        <f>IF(VLOOKUP(G60,出品作品一覧!$A$16:$L$255,6,FALSE)="","",VLOOKUP(G60,出品作品一覧!$A$16:$L$255,6,FALSE))</f>
        <v/>
      </c>
      <c r="K60" s="102" t="str">
        <f>IF(VLOOKUP(G60,出品作品一覧!$A$16:$L$255,7,FALSE)="","",VLOOKUP(G60,出品作品一覧!$A$16:$L$255,7,FALSE))</f>
        <v/>
      </c>
      <c r="L60" s="103" t="str">
        <f>IF(VLOOKUP(G60,出品作品一覧!$A$16:$L$255,8,FALSE)="","",VLOOKUP(G60,出品作品一覧!$A$16:$L$255,8,FALSE))</f>
        <v/>
      </c>
    </row>
    <row r="61" spans="1:12" ht="16.5" customHeight="1">
      <c r="A61" s="106">
        <v>71</v>
      </c>
      <c r="B61" s="107" t="str">
        <f>IF(VLOOKUP(A61,出品作品一覧!$A$16:$L$255,3,FALSE)="","",VLOOKUP(A61,出品作品一覧!$A$16:$L$255,3,FALSE))</f>
        <v/>
      </c>
      <c r="C61" s="108" t="str">
        <f>IF(VLOOKUP(A61,出品作品一覧!$A$16:$L$255,5,FALSE)="","",VLOOKUP(A61,出品作品一覧!$A$16:$L$255,5,FALSE))</f>
        <v/>
      </c>
      <c r="D61" s="108" t="str">
        <f>IF(VLOOKUP(A61,出品作品一覧!$A$16:$L$255,6,FALSE)="","",VLOOKUP(A61,出品作品一覧!$A$16:$L$255,6,FALSE))</f>
        <v/>
      </c>
      <c r="E61" s="108" t="str">
        <f>IF(VLOOKUP(A61,出品作品一覧!$A$16:$L$255,7,FALSE)="","",VLOOKUP(A61,出品作品一覧!$A$16:$L$255,7,FALSE))</f>
        <v/>
      </c>
      <c r="F61" s="114" t="str">
        <f>IF(VLOOKUP(A61,出品作品一覧!$A$16:$L$255,8,FALSE)="","",VLOOKUP(A61,出品作品一覧!$A$16:$L$255,8,FALSE))</f>
        <v/>
      </c>
      <c r="G61" s="115">
        <v>101</v>
      </c>
      <c r="H61" s="111" t="str">
        <f>IF(VLOOKUP(G61,出品作品一覧!$A$16:$L$255,3,FALSE)="","",VLOOKUP(G61,出品作品一覧!$A$16:$L$255,3,FALSE))</f>
        <v/>
      </c>
      <c r="I61" s="108" t="str">
        <f>IF(VLOOKUP(G61,出品作品一覧!$A$16:$L$255,5,FALSE)="","",VLOOKUP(G61,出品作品一覧!$A$16:$L$255,5,FALSE))</f>
        <v/>
      </c>
      <c r="J61" s="108" t="str">
        <f>IF(VLOOKUP(G61,出品作品一覧!$A$16:$L$255,6,FALSE)="","",VLOOKUP(G61,出品作品一覧!$A$16:$L$255,6,FALSE))</f>
        <v/>
      </c>
      <c r="K61" s="108" t="str">
        <f>IF(VLOOKUP(G61,出品作品一覧!$A$16:$L$255,7,FALSE)="","",VLOOKUP(G61,出品作品一覧!$A$16:$L$255,7,FALSE))</f>
        <v/>
      </c>
      <c r="L61" s="109" t="str">
        <f>IF(VLOOKUP(G61,出品作品一覧!$A$16:$L$255,8,FALSE)="","",VLOOKUP(G61,出品作品一覧!$A$16:$L$255,8,FALSE))</f>
        <v/>
      </c>
    </row>
    <row r="62" spans="1:12" ht="16.5" customHeight="1">
      <c r="A62" s="72">
        <v>72</v>
      </c>
      <c r="B62" s="73" t="str">
        <f>IF(VLOOKUP(A62,出品作品一覧!$A$16:$L$255,3,FALSE)="","",VLOOKUP(A62,出品作品一覧!$A$16:$L$255,3,FALSE))</f>
        <v/>
      </c>
      <c r="C62" s="74" t="str">
        <f>IF(VLOOKUP(A62,出品作品一覧!$A$16:$L$255,5,FALSE)="","",VLOOKUP(A62,出品作品一覧!$A$16:$L$255,5,FALSE))</f>
        <v/>
      </c>
      <c r="D62" s="74" t="str">
        <f>IF(VLOOKUP(A62,出品作品一覧!$A$16:$L$255,6,FALSE)="","",VLOOKUP(A62,出品作品一覧!$A$16:$L$255,6,FALSE))</f>
        <v/>
      </c>
      <c r="E62" s="74" t="str">
        <f>IF(VLOOKUP(A62,出品作品一覧!$A$16:$L$255,7,FALSE)="","",VLOOKUP(A62,出品作品一覧!$A$16:$L$255,7,FALSE))</f>
        <v/>
      </c>
      <c r="F62" s="85" t="str">
        <f>IF(VLOOKUP(A62,出品作品一覧!$A$16:$L$255,8,FALSE)="","",VLOOKUP(A62,出品作品一覧!$A$16:$L$255,8,FALSE))</f>
        <v/>
      </c>
      <c r="G62" s="87">
        <v>102</v>
      </c>
      <c r="H62" s="77" t="str">
        <f>IF(VLOOKUP(G62,出品作品一覧!$A$16:$L$255,3,FALSE)="","",VLOOKUP(G62,出品作品一覧!$A$16:$L$255,3,FALSE))</f>
        <v/>
      </c>
      <c r="I62" s="74" t="str">
        <f>IF(VLOOKUP(G62,出品作品一覧!$A$16:$L$255,5,FALSE)="","",VLOOKUP(G62,出品作品一覧!$A$16:$L$255,5,FALSE))</f>
        <v/>
      </c>
      <c r="J62" s="74" t="str">
        <f>IF(VLOOKUP(G62,出品作品一覧!$A$16:$L$255,6,FALSE)="","",VLOOKUP(G62,出品作品一覧!$A$16:$L$255,6,FALSE))</f>
        <v/>
      </c>
      <c r="K62" s="74" t="str">
        <f>IF(VLOOKUP(G62,出品作品一覧!$A$16:$L$255,7,FALSE)="","",VLOOKUP(G62,出品作品一覧!$A$16:$L$255,7,FALSE))</f>
        <v/>
      </c>
      <c r="L62" s="75" t="str">
        <f>IF(VLOOKUP(G62,出品作品一覧!$A$16:$L$255,8,FALSE)="","",VLOOKUP(G62,出品作品一覧!$A$16:$L$255,8,FALSE))</f>
        <v/>
      </c>
    </row>
    <row r="63" spans="1:12" ht="16.5" customHeight="1">
      <c r="A63" s="72">
        <v>73</v>
      </c>
      <c r="B63" s="73" t="str">
        <f>IF(VLOOKUP(A63,出品作品一覧!$A$16:$L$255,3,FALSE)="","",VLOOKUP(A63,出品作品一覧!$A$16:$L$255,3,FALSE))</f>
        <v/>
      </c>
      <c r="C63" s="74" t="str">
        <f>IF(VLOOKUP(A63,出品作品一覧!$A$16:$L$255,5,FALSE)="","",VLOOKUP(A63,出品作品一覧!$A$16:$L$255,5,FALSE))</f>
        <v/>
      </c>
      <c r="D63" s="74" t="str">
        <f>IF(VLOOKUP(A63,出品作品一覧!$A$16:$L$255,6,FALSE)="","",VLOOKUP(A63,出品作品一覧!$A$16:$L$255,6,FALSE))</f>
        <v/>
      </c>
      <c r="E63" s="74" t="str">
        <f>IF(VLOOKUP(A63,出品作品一覧!$A$16:$L$255,7,FALSE)="","",VLOOKUP(A63,出品作品一覧!$A$16:$L$255,7,FALSE))</f>
        <v/>
      </c>
      <c r="F63" s="85" t="str">
        <f>IF(VLOOKUP(A63,出品作品一覧!$A$16:$L$255,8,FALSE)="","",VLOOKUP(A63,出品作品一覧!$A$16:$L$255,8,FALSE))</f>
        <v/>
      </c>
      <c r="G63" s="87">
        <v>103</v>
      </c>
      <c r="H63" s="77" t="str">
        <f>IF(VLOOKUP(G63,出品作品一覧!$A$16:$L$255,3,FALSE)="","",VLOOKUP(G63,出品作品一覧!$A$16:$L$255,3,FALSE))</f>
        <v/>
      </c>
      <c r="I63" s="74" t="str">
        <f>IF(VLOOKUP(G63,出品作品一覧!$A$16:$L$255,5,FALSE)="","",VLOOKUP(G63,出品作品一覧!$A$16:$L$255,5,FALSE))</f>
        <v/>
      </c>
      <c r="J63" s="74" t="str">
        <f>IF(VLOOKUP(G63,出品作品一覧!$A$16:$L$255,6,FALSE)="","",VLOOKUP(G63,出品作品一覧!$A$16:$L$255,6,FALSE))</f>
        <v/>
      </c>
      <c r="K63" s="74" t="str">
        <f>IF(VLOOKUP(G63,出品作品一覧!$A$16:$L$255,7,FALSE)="","",VLOOKUP(G63,出品作品一覧!$A$16:$L$255,7,FALSE))</f>
        <v/>
      </c>
      <c r="L63" s="75" t="str">
        <f>IF(VLOOKUP(G63,出品作品一覧!$A$16:$L$255,8,FALSE)="","",VLOOKUP(G63,出品作品一覧!$A$16:$L$255,8,FALSE))</f>
        <v/>
      </c>
    </row>
    <row r="64" spans="1:12" ht="16.5" customHeight="1">
      <c r="A64" s="72">
        <v>74</v>
      </c>
      <c r="B64" s="73" t="str">
        <f>IF(VLOOKUP(A64,出品作品一覧!$A$16:$L$255,3,FALSE)="","",VLOOKUP(A64,出品作品一覧!$A$16:$L$255,3,FALSE))</f>
        <v/>
      </c>
      <c r="C64" s="74" t="str">
        <f>IF(VLOOKUP(A64,出品作品一覧!$A$16:$L$255,5,FALSE)="","",VLOOKUP(A64,出品作品一覧!$A$16:$L$255,5,FALSE))</f>
        <v/>
      </c>
      <c r="D64" s="74" t="str">
        <f>IF(VLOOKUP(A64,出品作品一覧!$A$16:$L$255,6,FALSE)="","",VLOOKUP(A64,出品作品一覧!$A$16:$L$255,6,FALSE))</f>
        <v/>
      </c>
      <c r="E64" s="74" t="str">
        <f>IF(VLOOKUP(A64,出品作品一覧!$A$16:$L$255,7,FALSE)="","",VLOOKUP(A64,出品作品一覧!$A$16:$L$255,7,FALSE))</f>
        <v/>
      </c>
      <c r="F64" s="85" t="str">
        <f>IF(VLOOKUP(A64,出品作品一覧!$A$16:$L$255,8,FALSE)="","",VLOOKUP(A64,出品作品一覧!$A$16:$L$255,8,FALSE))</f>
        <v/>
      </c>
      <c r="G64" s="87">
        <v>104</v>
      </c>
      <c r="H64" s="77" t="str">
        <f>IF(VLOOKUP(G64,出品作品一覧!$A$16:$L$255,3,FALSE)="","",VLOOKUP(G64,出品作品一覧!$A$16:$L$255,3,FALSE))</f>
        <v/>
      </c>
      <c r="I64" s="74" t="str">
        <f>IF(VLOOKUP(G64,出品作品一覧!$A$16:$L$255,5,FALSE)="","",VLOOKUP(G64,出品作品一覧!$A$16:$L$255,5,FALSE))</f>
        <v/>
      </c>
      <c r="J64" s="74" t="str">
        <f>IF(VLOOKUP(G64,出品作品一覧!$A$16:$L$255,6,FALSE)="","",VLOOKUP(G64,出品作品一覧!$A$16:$L$255,6,FALSE))</f>
        <v/>
      </c>
      <c r="K64" s="74" t="str">
        <f>IF(VLOOKUP(G64,出品作品一覧!$A$16:$L$255,7,FALSE)="","",VLOOKUP(G64,出品作品一覧!$A$16:$L$255,7,FALSE))</f>
        <v/>
      </c>
      <c r="L64" s="75" t="str">
        <f>IF(VLOOKUP(G64,出品作品一覧!$A$16:$L$255,8,FALSE)="","",VLOOKUP(G64,出品作品一覧!$A$16:$L$255,8,FALSE))</f>
        <v/>
      </c>
    </row>
    <row r="65" spans="1:12" ht="16.5" customHeight="1">
      <c r="A65" s="72">
        <v>75</v>
      </c>
      <c r="B65" s="73" t="str">
        <f>IF(VLOOKUP(A65,出品作品一覧!$A$16:$L$255,3,FALSE)="","",VLOOKUP(A65,出品作品一覧!$A$16:$L$255,3,FALSE))</f>
        <v/>
      </c>
      <c r="C65" s="74" t="str">
        <f>IF(VLOOKUP(A65,出品作品一覧!$A$16:$L$255,5,FALSE)="","",VLOOKUP(A65,出品作品一覧!$A$16:$L$255,5,FALSE))</f>
        <v/>
      </c>
      <c r="D65" s="74" t="str">
        <f>IF(VLOOKUP(A65,出品作品一覧!$A$16:$L$255,6,FALSE)="","",VLOOKUP(A65,出品作品一覧!$A$16:$L$255,6,FALSE))</f>
        <v/>
      </c>
      <c r="E65" s="74" t="str">
        <f>IF(VLOOKUP(A65,出品作品一覧!$A$16:$L$255,7,FALSE)="","",VLOOKUP(A65,出品作品一覧!$A$16:$L$255,7,FALSE))</f>
        <v/>
      </c>
      <c r="F65" s="85" t="str">
        <f>IF(VLOOKUP(A65,出品作品一覧!$A$16:$L$255,8,FALSE)="","",VLOOKUP(A65,出品作品一覧!$A$16:$L$255,8,FALSE))</f>
        <v/>
      </c>
      <c r="G65" s="87">
        <v>105</v>
      </c>
      <c r="H65" s="77" t="str">
        <f>IF(VLOOKUP(G65,出品作品一覧!$A$16:$L$255,3,FALSE)="","",VLOOKUP(G65,出品作品一覧!$A$16:$L$255,3,FALSE))</f>
        <v/>
      </c>
      <c r="I65" s="74" t="str">
        <f>IF(VLOOKUP(G65,出品作品一覧!$A$16:$L$255,5,FALSE)="","",VLOOKUP(G65,出品作品一覧!$A$16:$L$255,5,FALSE))</f>
        <v/>
      </c>
      <c r="J65" s="74" t="str">
        <f>IF(VLOOKUP(G65,出品作品一覧!$A$16:$L$255,6,FALSE)="","",VLOOKUP(G65,出品作品一覧!$A$16:$L$255,6,FALSE))</f>
        <v/>
      </c>
      <c r="K65" s="74" t="str">
        <f>IF(VLOOKUP(G65,出品作品一覧!$A$16:$L$255,7,FALSE)="","",VLOOKUP(G65,出品作品一覧!$A$16:$L$255,7,FALSE))</f>
        <v/>
      </c>
      <c r="L65" s="75" t="str">
        <f>IF(VLOOKUP(G65,出品作品一覧!$A$16:$L$255,8,FALSE)="","",VLOOKUP(G65,出品作品一覧!$A$16:$L$255,8,FALSE))</f>
        <v/>
      </c>
    </row>
    <row r="66" spans="1:12" ht="16.5" customHeight="1">
      <c r="A66" s="72">
        <v>76</v>
      </c>
      <c r="B66" s="73" t="str">
        <f>IF(VLOOKUP(A66,出品作品一覧!$A$16:$L$255,3,FALSE)="","",VLOOKUP(A66,出品作品一覧!$A$16:$L$255,3,FALSE))</f>
        <v/>
      </c>
      <c r="C66" s="74" t="str">
        <f>IF(VLOOKUP(A66,出品作品一覧!$A$16:$L$255,5,FALSE)="","",VLOOKUP(A66,出品作品一覧!$A$16:$L$255,5,FALSE))</f>
        <v/>
      </c>
      <c r="D66" s="74" t="str">
        <f>IF(VLOOKUP(A66,出品作品一覧!$A$16:$L$255,6,FALSE)="","",VLOOKUP(A66,出品作品一覧!$A$16:$L$255,6,FALSE))</f>
        <v/>
      </c>
      <c r="E66" s="74" t="str">
        <f>IF(VLOOKUP(A66,出品作品一覧!$A$16:$L$255,7,FALSE)="","",VLOOKUP(A66,出品作品一覧!$A$16:$L$255,7,FALSE))</f>
        <v/>
      </c>
      <c r="F66" s="85" t="str">
        <f>IF(VLOOKUP(A66,出品作品一覧!$A$16:$L$255,8,FALSE)="","",VLOOKUP(A66,出品作品一覧!$A$16:$L$255,8,FALSE))</f>
        <v/>
      </c>
      <c r="G66" s="87">
        <v>106</v>
      </c>
      <c r="H66" s="77" t="str">
        <f>IF(VLOOKUP(G66,出品作品一覧!$A$16:$L$255,3,FALSE)="","",VLOOKUP(G66,出品作品一覧!$A$16:$L$255,3,FALSE))</f>
        <v/>
      </c>
      <c r="I66" s="74" t="str">
        <f>IF(VLOOKUP(G66,出品作品一覧!$A$16:$L$255,5,FALSE)="","",VLOOKUP(G66,出品作品一覧!$A$16:$L$255,5,FALSE))</f>
        <v/>
      </c>
      <c r="J66" s="74" t="str">
        <f>IF(VLOOKUP(G66,出品作品一覧!$A$16:$L$255,6,FALSE)="","",VLOOKUP(G66,出品作品一覧!$A$16:$L$255,6,FALSE))</f>
        <v/>
      </c>
      <c r="K66" s="74" t="str">
        <f>IF(VLOOKUP(G66,出品作品一覧!$A$16:$L$255,7,FALSE)="","",VLOOKUP(G66,出品作品一覧!$A$16:$L$255,7,FALSE))</f>
        <v/>
      </c>
      <c r="L66" s="75" t="str">
        <f>IF(VLOOKUP(G66,出品作品一覧!$A$16:$L$255,8,FALSE)="","",VLOOKUP(G66,出品作品一覧!$A$16:$L$255,8,FALSE))</f>
        <v/>
      </c>
    </row>
    <row r="67" spans="1:12" ht="16.5" customHeight="1">
      <c r="A67" s="72">
        <v>77</v>
      </c>
      <c r="B67" s="73" t="str">
        <f>IF(VLOOKUP(A67,出品作品一覧!$A$16:$L$255,3,FALSE)="","",VLOOKUP(A67,出品作品一覧!$A$16:$L$255,3,FALSE))</f>
        <v/>
      </c>
      <c r="C67" s="74" t="str">
        <f>IF(VLOOKUP(A67,出品作品一覧!$A$16:$L$255,5,FALSE)="","",VLOOKUP(A67,出品作品一覧!$A$16:$L$255,5,FALSE))</f>
        <v/>
      </c>
      <c r="D67" s="74" t="str">
        <f>IF(VLOOKUP(A67,出品作品一覧!$A$16:$L$255,6,FALSE)="","",VLOOKUP(A67,出品作品一覧!$A$16:$L$255,6,FALSE))</f>
        <v/>
      </c>
      <c r="E67" s="74" t="str">
        <f>IF(VLOOKUP(A67,出品作品一覧!$A$16:$L$255,7,FALSE)="","",VLOOKUP(A67,出品作品一覧!$A$16:$L$255,7,FALSE))</f>
        <v/>
      </c>
      <c r="F67" s="85" t="str">
        <f>IF(VLOOKUP(A67,出品作品一覧!$A$16:$L$255,8,FALSE)="","",VLOOKUP(A67,出品作品一覧!$A$16:$L$255,8,FALSE))</f>
        <v/>
      </c>
      <c r="G67" s="87">
        <v>107</v>
      </c>
      <c r="H67" s="77" t="str">
        <f>IF(VLOOKUP(G67,出品作品一覧!$A$16:$L$255,3,FALSE)="","",VLOOKUP(G67,出品作品一覧!$A$16:$L$255,3,FALSE))</f>
        <v/>
      </c>
      <c r="I67" s="74" t="str">
        <f>IF(VLOOKUP(G67,出品作品一覧!$A$16:$L$255,5,FALSE)="","",VLOOKUP(G67,出品作品一覧!$A$16:$L$255,5,FALSE))</f>
        <v/>
      </c>
      <c r="J67" s="74" t="str">
        <f>IF(VLOOKUP(G67,出品作品一覧!$A$16:$L$255,6,FALSE)="","",VLOOKUP(G67,出品作品一覧!$A$16:$L$255,6,FALSE))</f>
        <v/>
      </c>
      <c r="K67" s="74" t="str">
        <f>IF(VLOOKUP(G67,出品作品一覧!$A$16:$L$255,7,FALSE)="","",VLOOKUP(G67,出品作品一覧!$A$16:$L$255,7,FALSE))</f>
        <v/>
      </c>
      <c r="L67" s="75" t="str">
        <f>IF(VLOOKUP(G67,出品作品一覧!$A$16:$L$255,8,FALSE)="","",VLOOKUP(G67,出品作品一覧!$A$16:$L$255,8,FALSE))</f>
        <v/>
      </c>
    </row>
    <row r="68" spans="1:12" ht="16.5" customHeight="1">
      <c r="A68" s="72">
        <v>78</v>
      </c>
      <c r="B68" s="73" t="str">
        <f>IF(VLOOKUP(A68,出品作品一覧!$A$16:$L$255,3,FALSE)="","",VLOOKUP(A68,出品作品一覧!$A$16:$L$255,3,FALSE))</f>
        <v/>
      </c>
      <c r="C68" s="74" t="str">
        <f>IF(VLOOKUP(A68,出品作品一覧!$A$16:$L$255,5,FALSE)="","",VLOOKUP(A68,出品作品一覧!$A$16:$L$255,5,FALSE))</f>
        <v/>
      </c>
      <c r="D68" s="74" t="str">
        <f>IF(VLOOKUP(A68,出品作品一覧!$A$16:$L$255,6,FALSE)="","",VLOOKUP(A68,出品作品一覧!$A$16:$L$255,6,FALSE))</f>
        <v/>
      </c>
      <c r="E68" s="74" t="str">
        <f>IF(VLOOKUP(A68,出品作品一覧!$A$16:$L$255,7,FALSE)="","",VLOOKUP(A68,出品作品一覧!$A$16:$L$255,7,FALSE))</f>
        <v/>
      </c>
      <c r="F68" s="85" t="str">
        <f>IF(VLOOKUP(A68,出品作品一覧!$A$16:$L$255,8,FALSE)="","",VLOOKUP(A68,出品作品一覧!$A$16:$L$255,8,FALSE))</f>
        <v/>
      </c>
      <c r="G68" s="87">
        <v>108</v>
      </c>
      <c r="H68" s="77" t="str">
        <f>IF(VLOOKUP(G68,出品作品一覧!$A$16:$L$255,3,FALSE)="","",VLOOKUP(G68,出品作品一覧!$A$16:$L$255,3,FALSE))</f>
        <v/>
      </c>
      <c r="I68" s="74" t="str">
        <f>IF(VLOOKUP(G68,出品作品一覧!$A$16:$L$255,5,FALSE)="","",VLOOKUP(G68,出品作品一覧!$A$16:$L$255,5,FALSE))</f>
        <v/>
      </c>
      <c r="J68" s="74" t="str">
        <f>IF(VLOOKUP(G68,出品作品一覧!$A$16:$L$255,6,FALSE)="","",VLOOKUP(G68,出品作品一覧!$A$16:$L$255,6,FALSE))</f>
        <v/>
      </c>
      <c r="K68" s="74" t="str">
        <f>IF(VLOOKUP(G68,出品作品一覧!$A$16:$L$255,7,FALSE)="","",VLOOKUP(G68,出品作品一覧!$A$16:$L$255,7,FALSE))</f>
        <v/>
      </c>
      <c r="L68" s="75" t="str">
        <f>IF(VLOOKUP(G68,出品作品一覧!$A$16:$L$255,8,FALSE)="","",VLOOKUP(G68,出品作品一覧!$A$16:$L$255,8,FALSE))</f>
        <v/>
      </c>
    </row>
    <row r="69" spans="1:12" ht="16.5" customHeight="1">
      <c r="A69" s="72">
        <v>79</v>
      </c>
      <c r="B69" s="73" t="str">
        <f>IF(VLOOKUP(A69,出品作品一覧!$A$16:$L$255,3,FALSE)="","",VLOOKUP(A69,出品作品一覧!$A$16:$L$255,3,FALSE))</f>
        <v/>
      </c>
      <c r="C69" s="74" t="str">
        <f>IF(VLOOKUP(A69,出品作品一覧!$A$16:$L$255,5,FALSE)="","",VLOOKUP(A69,出品作品一覧!$A$16:$L$255,5,FALSE))</f>
        <v/>
      </c>
      <c r="D69" s="74" t="str">
        <f>IF(VLOOKUP(A69,出品作品一覧!$A$16:$L$255,6,FALSE)="","",VLOOKUP(A69,出品作品一覧!$A$16:$L$255,6,FALSE))</f>
        <v/>
      </c>
      <c r="E69" s="74" t="str">
        <f>IF(VLOOKUP(A69,出品作品一覧!$A$16:$L$255,7,FALSE)="","",VLOOKUP(A69,出品作品一覧!$A$16:$L$255,7,FALSE))</f>
        <v/>
      </c>
      <c r="F69" s="85" t="str">
        <f>IF(VLOOKUP(A69,出品作品一覧!$A$16:$L$255,8,FALSE)="","",VLOOKUP(A69,出品作品一覧!$A$16:$L$255,8,FALSE))</f>
        <v/>
      </c>
      <c r="G69" s="87">
        <v>109</v>
      </c>
      <c r="H69" s="77" t="str">
        <f>IF(VLOOKUP(G69,出品作品一覧!$A$16:$L$255,3,FALSE)="","",VLOOKUP(G69,出品作品一覧!$A$16:$L$255,3,FALSE))</f>
        <v/>
      </c>
      <c r="I69" s="74" t="str">
        <f>IF(VLOOKUP(G69,出品作品一覧!$A$16:$L$255,5,FALSE)="","",VLOOKUP(G69,出品作品一覧!$A$16:$L$255,5,FALSE))</f>
        <v/>
      </c>
      <c r="J69" s="74" t="str">
        <f>IF(VLOOKUP(G69,出品作品一覧!$A$16:$L$255,6,FALSE)="","",VLOOKUP(G69,出品作品一覧!$A$16:$L$255,6,FALSE))</f>
        <v/>
      </c>
      <c r="K69" s="74" t="str">
        <f>IF(VLOOKUP(G69,出品作品一覧!$A$16:$L$255,7,FALSE)="","",VLOOKUP(G69,出品作品一覧!$A$16:$L$255,7,FALSE))</f>
        <v/>
      </c>
      <c r="L69" s="75" t="str">
        <f>IF(VLOOKUP(G69,出品作品一覧!$A$16:$L$255,8,FALSE)="","",VLOOKUP(G69,出品作品一覧!$A$16:$L$255,8,FALSE))</f>
        <v/>
      </c>
    </row>
    <row r="70" spans="1:12" ht="16.5" customHeight="1">
      <c r="A70" s="78">
        <v>80</v>
      </c>
      <c r="B70" s="79" t="str">
        <f>IF(VLOOKUP(A70,出品作品一覧!$A$16:$L$255,3,FALSE)="","",VLOOKUP(A70,出品作品一覧!$A$16:$L$255,3,FALSE))</f>
        <v/>
      </c>
      <c r="C70" s="80" t="str">
        <f>IF(VLOOKUP(A70,出品作品一覧!$A$16:$L$255,5,FALSE)="","",VLOOKUP(A70,出品作品一覧!$A$16:$L$255,5,FALSE))</f>
        <v/>
      </c>
      <c r="D70" s="80" t="str">
        <f>IF(VLOOKUP(A70,出品作品一覧!$A$16:$L$255,6,FALSE)="","",VLOOKUP(A70,出品作品一覧!$A$16:$L$255,6,FALSE))</f>
        <v/>
      </c>
      <c r="E70" s="80" t="str">
        <f>IF(VLOOKUP(A70,出品作品一覧!$A$16:$L$255,7,FALSE)="","",VLOOKUP(A70,出品作品一覧!$A$16:$L$255,7,FALSE))</f>
        <v/>
      </c>
      <c r="F70" s="88" t="str">
        <f>IF(VLOOKUP(A70,出品作品一覧!$A$16:$L$255,8,FALSE)="","",VLOOKUP(A70,出品作品一覧!$A$16:$L$255,8,FALSE))</f>
        <v/>
      </c>
      <c r="G70" s="89">
        <v>110</v>
      </c>
      <c r="H70" s="83" t="str">
        <f>IF(VLOOKUP(G70,出品作品一覧!$A$16:$L$255,3,FALSE)="","",VLOOKUP(G70,出品作品一覧!$A$16:$L$255,3,FALSE))</f>
        <v/>
      </c>
      <c r="I70" s="80" t="str">
        <f>IF(VLOOKUP(G70,出品作品一覧!$A$16:$L$255,5,FALSE)="","",VLOOKUP(G70,出品作品一覧!$A$16:$L$255,5,FALSE))</f>
        <v/>
      </c>
      <c r="J70" s="80" t="str">
        <f>IF(VLOOKUP(G70,出品作品一覧!$A$16:$L$255,6,FALSE)="","",VLOOKUP(G70,出品作品一覧!$A$16:$L$255,6,FALSE))</f>
        <v/>
      </c>
      <c r="K70" s="80" t="str">
        <f>IF(VLOOKUP(G70,出品作品一覧!$A$16:$L$255,7,FALSE)="","",VLOOKUP(G70,出品作品一覧!$A$16:$L$255,7,FALSE))</f>
        <v/>
      </c>
      <c r="L70" s="81" t="str">
        <f>IF(VLOOKUP(G70,出品作品一覧!$A$16:$L$255,8,FALSE)="","",VLOOKUP(G70,出品作品一覧!$A$16:$L$255,8,FALSE))</f>
        <v/>
      </c>
    </row>
    <row r="71" spans="1:12" ht="16.5" customHeight="1">
      <c r="A71" s="66">
        <v>81</v>
      </c>
      <c r="B71" s="67" t="str">
        <f>IF(VLOOKUP(A71,出品作品一覧!$A$16:$L$255,3,FALSE)="","",VLOOKUP(A71,出品作品一覧!$A$16:$L$255,3,FALSE))</f>
        <v/>
      </c>
      <c r="C71" s="68" t="str">
        <f>IF(VLOOKUP(A71,出品作品一覧!$A$16:$L$255,5,FALSE)="","",VLOOKUP(A71,出品作品一覧!$A$16:$L$255,5,FALSE))</f>
        <v/>
      </c>
      <c r="D71" s="68" t="str">
        <f>IF(VLOOKUP(A71,出品作品一覧!$A$16:$L$255,6,FALSE)="","",VLOOKUP(A71,出品作品一覧!$A$16:$L$255,6,FALSE))</f>
        <v/>
      </c>
      <c r="E71" s="68" t="str">
        <f>IF(VLOOKUP(A71,出品作品一覧!$A$16:$L$255,7,FALSE)="","",VLOOKUP(A71,出品作品一覧!$A$16:$L$255,7,FALSE))</f>
        <v/>
      </c>
      <c r="F71" s="90" t="str">
        <f>IF(VLOOKUP(A71,出品作品一覧!$A$16:$L$255,8,FALSE)="","",VLOOKUP(A71,出品作品一覧!$A$16:$L$255,8,FALSE))</f>
        <v/>
      </c>
      <c r="G71" s="91">
        <v>111</v>
      </c>
      <c r="H71" s="71" t="str">
        <f>IF(VLOOKUP(G71,出品作品一覧!$A$16:$L$255,3,FALSE)="","",VLOOKUP(G71,出品作品一覧!$A$16:$L$255,3,FALSE))</f>
        <v/>
      </c>
      <c r="I71" s="68" t="str">
        <f>IF(VLOOKUP(G71,出品作品一覧!$A$16:$L$255,5,FALSE)="","",VLOOKUP(G71,出品作品一覧!$A$16:$L$255,5,FALSE))</f>
        <v/>
      </c>
      <c r="J71" s="68" t="str">
        <f>IF(VLOOKUP(G71,出品作品一覧!$A$16:$L$255,6,FALSE)="","",VLOOKUP(G71,出品作品一覧!$A$16:$L$255,6,FALSE))</f>
        <v/>
      </c>
      <c r="K71" s="68" t="str">
        <f>IF(VLOOKUP(G71,出品作品一覧!$A$16:$L$255,7,FALSE)="","",VLOOKUP(G71,出品作品一覧!$A$16:$L$255,7,FALSE))</f>
        <v/>
      </c>
      <c r="L71" s="69" t="str">
        <f>IF(VLOOKUP(G71,出品作品一覧!$A$16:$L$255,8,FALSE)="","",VLOOKUP(G71,出品作品一覧!$A$16:$L$255,8,FALSE))</f>
        <v/>
      </c>
    </row>
    <row r="72" spans="1:12" ht="16.5" customHeight="1">
      <c r="A72" s="72">
        <v>82</v>
      </c>
      <c r="B72" s="73" t="str">
        <f>IF(VLOOKUP(A72,出品作品一覧!$A$16:$L$255,3,FALSE)="","",VLOOKUP(A72,出品作品一覧!$A$16:$L$255,3,FALSE))</f>
        <v/>
      </c>
      <c r="C72" s="74" t="str">
        <f>IF(VLOOKUP(A72,出品作品一覧!$A$16:$L$255,5,FALSE)="","",VLOOKUP(A72,出品作品一覧!$A$16:$L$255,5,FALSE))</f>
        <v/>
      </c>
      <c r="D72" s="74" t="str">
        <f>IF(VLOOKUP(A72,出品作品一覧!$A$16:$L$255,6,FALSE)="","",VLOOKUP(A72,出品作品一覧!$A$16:$L$255,6,FALSE))</f>
        <v/>
      </c>
      <c r="E72" s="74" t="str">
        <f>IF(VLOOKUP(A72,出品作品一覧!$A$16:$L$255,7,FALSE)="","",VLOOKUP(A72,出品作品一覧!$A$16:$L$255,7,FALSE))</f>
        <v/>
      </c>
      <c r="F72" s="85" t="str">
        <f>IF(VLOOKUP(A72,出品作品一覧!$A$16:$L$255,8,FALSE)="","",VLOOKUP(A72,出品作品一覧!$A$16:$L$255,8,FALSE))</f>
        <v/>
      </c>
      <c r="G72" s="87">
        <v>112</v>
      </c>
      <c r="H72" s="77" t="str">
        <f>IF(VLOOKUP(G72,出品作品一覧!$A$16:$L$255,3,FALSE)="","",VLOOKUP(G72,出品作品一覧!$A$16:$L$255,3,FALSE))</f>
        <v/>
      </c>
      <c r="I72" s="74" t="str">
        <f>IF(VLOOKUP(G72,出品作品一覧!$A$16:$L$255,5,FALSE)="","",VLOOKUP(G72,出品作品一覧!$A$16:$L$255,5,FALSE))</f>
        <v/>
      </c>
      <c r="J72" s="74" t="str">
        <f>IF(VLOOKUP(G72,出品作品一覧!$A$16:$L$255,6,FALSE)="","",VLOOKUP(G72,出品作品一覧!$A$16:$L$255,6,FALSE))</f>
        <v/>
      </c>
      <c r="K72" s="74" t="str">
        <f>IF(VLOOKUP(G72,出品作品一覧!$A$16:$L$255,7,FALSE)="","",VLOOKUP(G72,出品作品一覧!$A$16:$L$255,7,FALSE))</f>
        <v/>
      </c>
      <c r="L72" s="75" t="str">
        <f>IF(VLOOKUP(G72,出品作品一覧!$A$16:$L$255,8,FALSE)="","",VLOOKUP(G72,出品作品一覧!$A$16:$L$255,8,FALSE))</f>
        <v/>
      </c>
    </row>
    <row r="73" spans="1:12" ht="16.5" customHeight="1">
      <c r="A73" s="72">
        <v>83</v>
      </c>
      <c r="B73" s="73" t="str">
        <f>IF(VLOOKUP(A73,出品作品一覧!$A$16:$L$255,3,FALSE)="","",VLOOKUP(A73,出品作品一覧!$A$16:$L$255,3,FALSE))</f>
        <v/>
      </c>
      <c r="C73" s="74" t="str">
        <f>IF(VLOOKUP(A73,出品作品一覧!$A$16:$L$255,5,FALSE)="","",VLOOKUP(A73,出品作品一覧!$A$16:$L$255,5,FALSE))</f>
        <v/>
      </c>
      <c r="D73" s="74" t="str">
        <f>IF(VLOOKUP(A73,出品作品一覧!$A$16:$L$255,6,FALSE)="","",VLOOKUP(A73,出品作品一覧!$A$16:$L$255,6,FALSE))</f>
        <v/>
      </c>
      <c r="E73" s="74" t="str">
        <f>IF(VLOOKUP(A73,出品作品一覧!$A$16:$L$255,7,FALSE)="","",VLOOKUP(A73,出品作品一覧!$A$16:$L$255,7,FALSE))</f>
        <v/>
      </c>
      <c r="F73" s="85" t="str">
        <f>IF(VLOOKUP(A73,出品作品一覧!$A$16:$L$255,8,FALSE)="","",VLOOKUP(A73,出品作品一覧!$A$16:$L$255,8,FALSE))</f>
        <v/>
      </c>
      <c r="G73" s="87">
        <v>113</v>
      </c>
      <c r="H73" s="77" t="str">
        <f>IF(VLOOKUP(G73,出品作品一覧!$A$16:$L$255,3,FALSE)="","",VLOOKUP(G73,出品作品一覧!$A$16:$L$255,3,FALSE))</f>
        <v/>
      </c>
      <c r="I73" s="74" t="str">
        <f>IF(VLOOKUP(G73,出品作品一覧!$A$16:$L$255,5,FALSE)="","",VLOOKUP(G73,出品作品一覧!$A$16:$L$255,5,FALSE))</f>
        <v/>
      </c>
      <c r="J73" s="74" t="str">
        <f>IF(VLOOKUP(G73,出品作品一覧!$A$16:$L$255,6,FALSE)="","",VLOOKUP(G73,出品作品一覧!$A$16:$L$255,6,FALSE))</f>
        <v/>
      </c>
      <c r="K73" s="74" t="str">
        <f>IF(VLOOKUP(G73,出品作品一覧!$A$16:$L$255,7,FALSE)="","",VLOOKUP(G73,出品作品一覧!$A$16:$L$255,7,FALSE))</f>
        <v/>
      </c>
      <c r="L73" s="75" t="str">
        <f>IF(VLOOKUP(G73,出品作品一覧!$A$16:$L$255,8,FALSE)="","",VLOOKUP(G73,出品作品一覧!$A$16:$L$255,8,FALSE))</f>
        <v/>
      </c>
    </row>
    <row r="74" spans="1:12" ht="16.5" customHeight="1">
      <c r="A74" s="72">
        <v>84</v>
      </c>
      <c r="B74" s="73" t="str">
        <f>IF(VLOOKUP(A74,出品作品一覧!$A$16:$L$255,3,FALSE)="","",VLOOKUP(A74,出品作品一覧!$A$16:$L$255,3,FALSE))</f>
        <v/>
      </c>
      <c r="C74" s="74" t="str">
        <f>IF(VLOOKUP(A74,出品作品一覧!$A$16:$L$255,5,FALSE)="","",VLOOKUP(A74,出品作品一覧!$A$16:$L$255,5,FALSE))</f>
        <v/>
      </c>
      <c r="D74" s="74" t="str">
        <f>IF(VLOOKUP(A74,出品作品一覧!$A$16:$L$255,6,FALSE)="","",VLOOKUP(A74,出品作品一覧!$A$16:$L$255,6,FALSE))</f>
        <v/>
      </c>
      <c r="E74" s="74" t="str">
        <f>IF(VLOOKUP(A74,出品作品一覧!$A$16:$L$255,7,FALSE)="","",VLOOKUP(A74,出品作品一覧!$A$16:$L$255,7,FALSE))</f>
        <v/>
      </c>
      <c r="F74" s="85" t="str">
        <f>IF(VLOOKUP(A74,出品作品一覧!$A$16:$L$255,8,FALSE)="","",VLOOKUP(A74,出品作品一覧!$A$16:$L$255,8,FALSE))</f>
        <v/>
      </c>
      <c r="G74" s="87">
        <v>114</v>
      </c>
      <c r="H74" s="77" t="str">
        <f>IF(VLOOKUP(G74,出品作品一覧!$A$16:$L$255,3,FALSE)="","",VLOOKUP(G74,出品作品一覧!$A$16:$L$255,3,FALSE))</f>
        <v/>
      </c>
      <c r="I74" s="74" t="str">
        <f>IF(VLOOKUP(G74,出品作品一覧!$A$16:$L$255,5,FALSE)="","",VLOOKUP(G74,出品作品一覧!$A$16:$L$255,5,FALSE))</f>
        <v/>
      </c>
      <c r="J74" s="74" t="str">
        <f>IF(VLOOKUP(G74,出品作品一覧!$A$16:$L$255,6,FALSE)="","",VLOOKUP(G74,出品作品一覧!$A$16:$L$255,6,FALSE))</f>
        <v/>
      </c>
      <c r="K74" s="74" t="str">
        <f>IF(VLOOKUP(G74,出品作品一覧!$A$16:$L$255,7,FALSE)="","",VLOOKUP(G74,出品作品一覧!$A$16:$L$255,7,FALSE))</f>
        <v/>
      </c>
      <c r="L74" s="75" t="str">
        <f>IF(VLOOKUP(G74,出品作品一覧!$A$16:$L$255,8,FALSE)="","",VLOOKUP(G74,出品作品一覧!$A$16:$L$255,8,FALSE))</f>
        <v/>
      </c>
    </row>
    <row r="75" spans="1:12" ht="16.5" customHeight="1">
      <c r="A75" s="72">
        <v>85</v>
      </c>
      <c r="B75" s="73" t="str">
        <f>IF(VLOOKUP(A75,出品作品一覧!$A$16:$L$255,3,FALSE)="","",VLOOKUP(A75,出品作品一覧!$A$16:$L$255,3,FALSE))</f>
        <v/>
      </c>
      <c r="C75" s="74" t="str">
        <f>IF(VLOOKUP(A75,出品作品一覧!$A$16:$L$255,5,FALSE)="","",VLOOKUP(A75,出品作品一覧!$A$16:$L$255,5,FALSE))</f>
        <v/>
      </c>
      <c r="D75" s="74" t="str">
        <f>IF(VLOOKUP(A75,出品作品一覧!$A$16:$L$255,6,FALSE)="","",VLOOKUP(A75,出品作品一覧!$A$16:$L$255,6,FALSE))</f>
        <v/>
      </c>
      <c r="E75" s="74" t="str">
        <f>IF(VLOOKUP(A75,出品作品一覧!$A$16:$L$255,7,FALSE)="","",VLOOKUP(A75,出品作品一覧!$A$16:$L$255,7,FALSE))</f>
        <v/>
      </c>
      <c r="F75" s="85" t="str">
        <f>IF(VLOOKUP(A75,出品作品一覧!$A$16:$L$255,8,FALSE)="","",VLOOKUP(A75,出品作品一覧!$A$16:$L$255,8,FALSE))</f>
        <v/>
      </c>
      <c r="G75" s="87">
        <v>115</v>
      </c>
      <c r="H75" s="77" t="str">
        <f>IF(VLOOKUP(G75,出品作品一覧!$A$16:$L$255,3,FALSE)="","",VLOOKUP(G75,出品作品一覧!$A$16:$L$255,3,FALSE))</f>
        <v/>
      </c>
      <c r="I75" s="74" t="str">
        <f>IF(VLOOKUP(G75,出品作品一覧!$A$16:$L$255,5,FALSE)="","",VLOOKUP(G75,出品作品一覧!$A$16:$L$255,5,FALSE))</f>
        <v/>
      </c>
      <c r="J75" s="74" t="str">
        <f>IF(VLOOKUP(G75,出品作品一覧!$A$16:$L$255,6,FALSE)="","",VLOOKUP(G75,出品作品一覧!$A$16:$L$255,6,FALSE))</f>
        <v/>
      </c>
      <c r="K75" s="74" t="str">
        <f>IF(VLOOKUP(G75,出品作品一覧!$A$16:$L$255,7,FALSE)="","",VLOOKUP(G75,出品作品一覧!$A$16:$L$255,7,FALSE))</f>
        <v/>
      </c>
      <c r="L75" s="75" t="str">
        <f>IF(VLOOKUP(G75,出品作品一覧!$A$16:$L$255,8,FALSE)="","",VLOOKUP(G75,出品作品一覧!$A$16:$L$255,8,FALSE))</f>
        <v/>
      </c>
    </row>
    <row r="76" spans="1:12" ht="16.5" customHeight="1">
      <c r="A76" s="72">
        <v>86</v>
      </c>
      <c r="B76" s="73" t="str">
        <f>IF(VLOOKUP(A76,出品作品一覧!$A$16:$L$255,3,FALSE)="","",VLOOKUP(A76,出品作品一覧!$A$16:$L$255,3,FALSE))</f>
        <v/>
      </c>
      <c r="C76" s="74" t="str">
        <f>IF(VLOOKUP(A76,出品作品一覧!$A$16:$L$255,5,FALSE)="","",VLOOKUP(A76,出品作品一覧!$A$16:$L$255,5,FALSE))</f>
        <v/>
      </c>
      <c r="D76" s="74" t="str">
        <f>IF(VLOOKUP(A76,出品作品一覧!$A$16:$L$255,6,FALSE)="","",VLOOKUP(A76,出品作品一覧!$A$16:$L$255,6,FALSE))</f>
        <v/>
      </c>
      <c r="E76" s="74" t="str">
        <f>IF(VLOOKUP(A76,出品作品一覧!$A$16:$L$255,7,FALSE)="","",VLOOKUP(A76,出品作品一覧!$A$16:$L$255,7,FALSE))</f>
        <v/>
      </c>
      <c r="F76" s="85" t="str">
        <f>IF(VLOOKUP(A76,出品作品一覧!$A$16:$L$255,8,FALSE)="","",VLOOKUP(A76,出品作品一覧!$A$16:$L$255,8,FALSE))</f>
        <v/>
      </c>
      <c r="G76" s="87">
        <v>116</v>
      </c>
      <c r="H76" s="77" t="str">
        <f>IF(VLOOKUP(G76,出品作品一覧!$A$16:$L$255,3,FALSE)="","",VLOOKUP(G76,出品作品一覧!$A$16:$L$255,3,FALSE))</f>
        <v/>
      </c>
      <c r="I76" s="74" t="str">
        <f>IF(VLOOKUP(G76,出品作品一覧!$A$16:$L$255,5,FALSE)="","",VLOOKUP(G76,出品作品一覧!$A$16:$L$255,5,FALSE))</f>
        <v/>
      </c>
      <c r="J76" s="74" t="str">
        <f>IF(VLOOKUP(G76,出品作品一覧!$A$16:$L$255,6,FALSE)="","",VLOOKUP(G76,出品作品一覧!$A$16:$L$255,6,FALSE))</f>
        <v/>
      </c>
      <c r="K76" s="74" t="str">
        <f>IF(VLOOKUP(G76,出品作品一覧!$A$16:$L$255,7,FALSE)="","",VLOOKUP(G76,出品作品一覧!$A$16:$L$255,7,FALSE))</f>
        <v/>
      </c>
      <c r="L76" s="75" t="str">
        <f>IF(VLOOKUP(G76,出品作品一覧!$A$16:$L$255,8,FALSE)="","",VLOOKUP(G76,出品作品一覧!$A$16:$L$255,8,FALSE))</f>
        <v/>
      </c>
    </row>
    <row r="77" spans="1:12" ht="16.5" customHeight="1">
      <c r="A77" s="72">
        <v>87</v>
      </c>
      <c r="B77" s="73" t="str">
        <f>IF(VLOOKUP(A77,出品作品一覧!$A$16:$L$255,3,FALSE)="","",VLOOKUP(A77,出品作品一覧!$A$16:$L$255,3,FALSE))</f>
        <v/>
      </c>
      <c r="C77" s="74" t="str">
        <f>IF(VLOOKUP(A77,出品作品一覧!$A$16:$L$255,5,FALSE)="","",VLOOKUP(A77,出品作品一覧!$A$16:$L$255,5,FALSE))</f>
        <v/>
      </c>
      <c r="D77" s="74" t="str">
        <f>IF(VLOOKUP(A77,出品作品一覧!$A$16:$L$255,6,FALSE)="","",VLOOKUP(A77,出品作品一覧!$A$16:$L$255,6,FALSE))</f>
        <v/>
      </c>
      <c r="E77" s="74" t="str">
        <f>IF(VLOOKUP(A77,出品作品一覧!$A$16:$L$255,7,FALSE)="","",VLOOKUP(A77,出品作品一覧!$A$16:$L$255,7,FALSE))</f>
        <v/>
      </c>
      <c r="F77" s="85" t="str">
        <f>IF(VLOOKUP(A77,出品作品一覧!$A$16:$L$255,8,FALSE)="","",VLOOKUP(A77,出品作品一覧!$A$16:$L$255,8,FALSE))</f>
        <v/>
      </c>
      <c r="G77" s="87">
        <v>117</v>
      </c>
      <c r="H77" s="77" t="str">
        <f>IF(VLOOKUP(G77,出品作品一覧!$A$16:$L$255,3,FALSE)="","",VLOOKUP(G77,出品作品一覧!$A$16:$L$255,3,FALSE))</f>
        <v/>
      </c>
      <c r="I77" s="74" t="str">
        <f>IF(VLOOKUP(G77,出品作品一覧!$A$16:$L$255,5,FALSE)="","",VLOOKUP(G77,出品作品一覧!$A$16:$L$255,5,FALSE))</f>
        <v/>
      </c>
      <c r="J77" s="74" t="str">
        <f>IF(VLOOKUP(G77,出品作品一覧!$A$16:$L$255,6,FALSE)="","",VLOOKUP(G77,出品作品一覧!$A$16:$L$255,6,FALSE))</f>
        <v/>
      </c>
      <c r="K77" s="74" t="str">
        <f>IF(VLOOKUP(G77,出品作品一覧!$A$16:$L$255,7,FALSE)="","",VLOOKUP(G77,出品作品一覧!$A$16:$L$255,7,FALSE))</f>
        <v/>
      </c>
      <c r="L77" s="75" t="str">
        <f>IF(VLOOKUP(G77,出品作品一覧!$A$16:$L$255,8,FALSE)="","",VLOOKUP(G77,出品作品一覧!$A$16:$L$255,8,FALSE))</f>
        <v/>
      </c>
    </row>
    <row r="78" spans="1:12" ht="16.5" customHeight="1">
      <c r="A78" s="72">
        <v>88</v>
      </c>
      <c r="B78" s="73" t="str">
        <f>IF(VLOOKUP(A78,出品作品一覧!$A$16:$L$255,3,FALSE)="","",VLOOKUP(A78,出品作品一覧!$A$16:$L$255,3,FALSE))</f>
        <v/>
      </c>
      <c r="C78" s="74" t="str">
        <f>IF(VLOOKUP(A78,出品作品一覧!$A$16:$L$255,5,FALSE)="","",VLOOKUP(A78,出品作品一覧!$A$16:$L$255,5,FALSE))</f>
        <v/>
      </c>
      <c r="D78" s="74" t="str">
        <f>IF(VLOOKUP(A78,出品作品一覧!$A$16:$L$255,6,FALSE)="","",VLOOKUP(A78,出品作品一覧!$A$16:$L$255,6,FALSE))</f>
        <v/>
      </c>
      <c r="E78" s="74" t="str">
        <f>IF(VLOOKUP(A78,出品作品一覧!$A$16:$L$255,7,FALSE)="","",VLOOKUP(A78,出品作品一覧!$A$16:$L$255,7,FALSE))</f>
        <v/>
      </c>
      <c r="F78" s="85" t="str">
        <f>IF(VLOOKUP(A78,出品作品一覧!$A$16:$L$255,8,FALSE)="","",VLOOKUP(A78,出品作品一覧!$A$16:$L$255,8,FALSE))</f>
        <v/>
      </c>
      <c r="G78" s="87">
        <v>118</v>
      </c>
      <c r="H78" s="77" t="str">
        <f>IF(VLOOKUP(G78,出品作品一覧!$A$16:$L$255,3,FALSE)="","",VLOOKUP(G78,出品作品一覧!$A$16:$L$255,3,FALSE))</f>
        <v/>
      </c>
      <c r="I78" s="74" t="str">
        <f>IF(VLOOKUP(G78,出品作品一覧!$A$16:$L$255,5,FALSE)="","",VLOOKUP(G78,出品作品一覧!$A$16:$L$255,5,FALSE))</f>
        <v/>
      </c>
      <c r="J78" s="74" t="str">
        <f>IF(VLOOKUP(G78,出品作品一覧!$A$16:$L$255,6,FALSE)="","",VLOOKUP(G78,出品作品一覧!$A$16:$L$255,6,FALSE))</f>
        <v/>
      </c>
      <c r="K78" s="74" t="str">
        <f>IF(VLOOKUP(G78,出品作品一覧!$A$16:$L$255,7,FALSE)="","",VLOOKUP(G78,出品作品一覧!$A$16:$L$255,7,FALSE))</f>
        <v/>
      </c>
      <c r="L78" s="75" t="str">
        <f>IF(VLOOKUP(G78,出品作品一覧!$A$16:$L$255,8,FALSE)="","",VLOOKUP(G78,出品作品一覧!$A$16:$L$255,8,FALSE))</f>
        <v/>
      </c>
    </row>
    <row r="79" spans="1:12" ht="16.5" customHeight="1">
      <c r="A79" s="72">
        <v>89</v>
      </c>
      <c r="B79" s="73" t="str">
        <f>IF(VLOOKUP(A79,出品作品一覧!$A$16:$L$255,3,FALSE)="","",VLOOKUP(A79,出品作品一覧!$A$16:$L$255,3,FALSE))</f>
        <v/>
      </c>
      <c r="C79" s="74" t="str">
        <f>IF(VLOOKUP(A79,出品作品一覧!$A$16:$L$255,5,FALSE)="","",VLOOKUP(A79,出品作品一覧!$A$16:$L$255,5,FALSE))</f>
        <v/>
      </c>
      <c r="D79" s="74" t="str">
        <f>IF(VLOOKUP(A79,出品作品一覧!$A$16:$L$255,6,FALSE)="","",VLOOKUP(A79,出品作品一覧!$A$16:$L$255,6,FALSE))</f>
        <v/>
      </c>
      <c r="E79" s="74" t="str">
        <f>IF(VLOOKUP(A79,出品作品一覧!$A$16:$L$255,7,FALSE)="","",VLOOKUP(A79,出品作品一覧!$A$16:$L$255,7,FALSE))</f>
        <v/>
      </c>
      <c r="F79" s="85" t="str">
        <f>IF(VLOOKUP(A79,出品作品一覧!$A$16:$L$255,8,FALSE)="","",VLOOKUP(A79,出品作品一覧!$A$16:$L$255,8,FALSE))</f>
        <v/>
      </c>
      <c r="G79" s="87">
        <v>119</v>
      </c>
      <c r="H79" s="77" t="str">
        <f>IF(VLOOKUP(G79,出品作品一覧!$A$16:$L$255,3,FALSE)="","",VLOOKUP(G79,出品作品一覧!$A$16:$L$255,3,FALSE))</f>
        <v/>
      </c>
      <c r="I79" s="74" t="str">
        <f>IF(VLOOKUP(G79,出品作品一覧!$A$16:$L$255,5,FALSE)="","",VLOOKUP(G79,出品作品一覧!$A$16:$L$255,5,FALSE))</f>
        <v/>
      </c>
      <c r="J79" s="74" t="str">
        <f>IF(VLOOKUP(G79,出品作品一覧!$A$16:$L$255,6,FALSE)="","",VLOOKUP(G79,出品作品一覧!$A$16:$L$255,6,FALSE))</f>
        <v/>
      </c>
      <c r="K79" s="74" t="str">
        <f>IF(VLOOKUP(G79,出品作品一覧!$A$16:$L$255,7,FALSE)="","",VLOOKUP(G79,出品作品一覧!$A$16:$L$255,7,FALSE))</f>
        <v/>
      </c>
      <c r="L79" s="75" t="str">
        <f>IF(VLOOKUP(G79,出品作品一覧!$A$16:$L$255,8,FALSE)="","",VLOOKUP(G79,出品作品一覧!$A$16:$L$255,8,FALSE))</f>
        <v/>
      </c>
    </row>
    <row r="80" spans="1:12" ht="16.5" customHeight="1">
      <c r="A80" s="86">
        <v>90</v>
      </c>
      <c r="B80" s="79" t="str">
        <f>IF(VLOOKUP(A80,出品作品一覧!$A$16:$L$255,3,FALSE)="","",VLOOKUP(A80,出品作品一覧!$A$16:$L$255,3,FALSE))</f>
        <v/>
      </c>
      <c r="C80" s="80" t="str">
        <f>IF(VLOOKUP(A80,出品作品一覧!$A$16:$L$255,5,FALSE)="","",VLOOKUP(A80,出品作品一覧!$A$16:$L$255,5,FALSE))</f>
        <v/>
      </c>
      <c r="D80" s="80" t="str">
        <f>IF(VLOOKUP(A80,出品作品一覧!$A$16:$L$255,6,FALSE)="","",VLOOKUP(A80,出品作品一覧!$A$16:$L$255,6,FALSE))</f>
        <v/>
      </c>
      <c r="E80" s="80" t="str">
        <f>IF(VLOOKUP(A80,出品作品一覧!$A$16:$L$255,7,FALSE)="","",VLOOKUP(A80,出品作品一覧!$A$16:$L$255,7,FALSE))</f>
        <v/>
      </c>
      <c r="F80" s="88" t="str">
        <f>IF(VLOOKUP(A80,出品作品一覧!$A$16:$L$255,8,FALSE)="","",VLOOKUP(A80,出品作品一覧!$A$16:$L$255,8,FALSE))</f>
        <v/>
      </c>
      <c r="G80" s="89">
        <v>120</v>
      </c>
      <c r="H80" s="83" t="str">
        <f>IF(VLOOKUP(G80,出品作品一覧!$A$16:$L$255,3,FALSE)="","",VLOOKUP(G80,出品作品一覧!$A$16:$L$255,3,FALSE))</f>
        <v/>
      </c>
      <c r="I80" s="80" t="str">
        <f>IF(VLOOKUP(G80,出品作品一覧!$A$16:$L$255,5,FALSE)="","",VLOOKUP(G80,出品作品一覧!$A$16:$L$255,5,FALSE))</f>
        <v/>
      </c>
      <c r="J80" s="80" t="str">
        <f>IF(VLOOKUP(G80,出品作品一覧!$A$16:$L$255,6,FALSE)="","",VLOOKUP(G80,出品作品一覧!$A$16:$L$255,6,FALSE))</f>
        <v/>
      </c>
      <c r="K80" s="80" t="str">
        <f>IF(VLOOKUP(G80,出品作品一覧!$A$16:$L$255,7,FALSE)="","",VLOOKUP(G80,出品作品一覧!$A$16:$L$255,7,FALSE))</f>
        <v/>
      </c>
      <c r="L80" s="81" t="str">
        <f>IF(VLOOKUP(G80,出品作品一覧!$A$16:$L$255,8,FALSE)="","",VLOOKUP(G80,出品作品一覧!$A$16:$L$255,8,FALSE))</f>
        <v/>
      </c>
    </row>
    <row r="81" spans="1:12" ht="16.5" customHeight="1">
      <c r="A81" s="287" t="s">
        <v>145</v>
      </c>
      <c r="B81" s="281"/>
      <c r="C81" s="281" t="str">
        <f>IF(出品作品一覧!$C$4="","",(出品作品一覧!$C$4))</f>
        <v/>
      </c>
      <c r="D81" s="281"/>
      <c r="E81" s="281"/>
      <c r="F81" s="282"/>
      <c r="G81" s="296" t="s">
        <v>189</v>
      </c>
      <c r="H81" s="281"/>
      <c r="I81" s="281" t="str">
        <f>IF(出品作品一覧!$C$5="","",(出品作品一覧!$C$5))</f>
        <v/>
      </c>
      <c r="J81" s="281"/>
      <c r="K81" s="281"/>
      <c r="L81" s="282"/>
    </row>
    <row r="82" spans="1:12" ht="16.5" customHeight="1">
      <c r="A82" s="288"/>
      <c r="B82" s="265"/>
      <c r="C82" s="265" t="str">
        <f>IF(出品作品一覧!$D$4="","",(出品作品一覧!$D$4))</f>
        <v/>
      </c>
      <c r="D82" s="265"/>
      <c r="E82" s="265"/>
      <c r="F82" s="266"/>
      <c r="G82" s="286" t="s">
        <v>190</v>
      </c>
      <c r="H82" s="265"/>
      <c r="I82" s="265" t="str">
        <f>IF(出品作品一覧!$C$6="","",(出品作品一覧!$C$6)&amp;"名")</f>
        <v/>
      </c>
      <c r="J82" s="265"/>
      <c r="K82" s="265"/>
      <c r="L82" s="266"/>
    </row>
    <row r="83" spans="1:12" ht="16.5" customHeight="1">
      <c r="A83" s="294"/>
      <c r="B83" s="295"/>
      <c r="C83" s="295" t="str">
        <f>IF(出品作品一覧!$E$4="","",(出品作品一覧!$E$4))</f>
        <v/>
      </c>
      <c r="D83" s="295"/>
      <c r="E83" s="295"/>
      <c r="F83" s="297"/>
      <c r="G83" s="298"/>
      <c r="H83" s="295"/>
      <c r="I83" s="295"/>
      <c r="J83" s="295"/>
      <c r="K83" s="295"/>
      <c r="L83" s="297"/>
    </row>
    <row r="84" spans="1:12" ht="16.5" customHeight="1">
      <c r="A84" s="267" t="s">
        <v>149</v>
      </c>
      <c r="B84" s="268"/>
      <c r="C84" s="268"/>
      <c r="D84" s="268"/>
      <c r="E84" s="268"/>
      <c r="F84" s="268"/>
      <c r="G84" s="268"/>
      <c r="H84" s="268"/>
      <c r="I84" s="268"/>
      <c r="J84" s="268"/>
      <c r="K84" s="268"/>
      <c r="L84" s="269"/>
    </row>
    <row r="85" spans="1:12" ht="19.5" customHeight="1">
      <c r="A85" s="270" t="str">
        <f>IF(出品作品一覧!$J$3="","",(出品作品一覧!$J$3))</f>
        <v>〈ここは必ず記入してください〉</v>
      </c>
      <c r="B85" s="271"/>
      <c r="C85" s="271"/>
      <c r="D85" s="271"/>
      <c r="E85" s="271"/>
      <c r="F85" s="271"/>
      <c r="G85" s="271"/>
      <c r="H85" s="271"/>
      <c r="I85" s="271"/>
      <c r="J85" s="271"/>
      <c r="K85" s="271"/>
      <c r="L85" s="272"/>
    </row>
    <row r="86" spans="1:12" ht="19.5" customHeight="1">
      <c r="A86" s="273"/>
      <c r="B86" s="274"/>
      <c r="C86" s="274"/>
      <c r="D86" s="274"/>
      <c r="E86" s="274"/>
      <c r="F86" s="274"/>
      <c r="G86" s="274"/>
      <c r="H86" s="274"/>
      <c r="I86" s="274"/>
      <c r="J86" s="274"/>
      <c r="K86" s="274"/>
      <c r="L86" s="275"/>
    </row>
    <row r="87" spans="1:12" ht="19.5" customHeight="1">
      <c r="A87" s="273"/>
      <c r="B87" s="274"/>
      <c r="C87" s="274"/>
      <c r="D87" s="274"/>
      <c r="E87" s="274"/>
      <c r="F87" s="274"/>
      <c r="G87" s="274"/>
      <c r="H87" s="274"/>
      <c r="I87" s="274"/>
      <c r="J87" s="274"/>
      <c r="K87" s="274"/>
      <c r="L87" s="275"/>
    </row>
    <row r="88" spans="1:12" ht="19.5" customHeight="1">
      <c r="A88" s="273"/>
      <c r="B88" s="274"/>
      <c r="C88" s="274"/>
      <c r="D88" s="274"/>
      <c r="E88" s="274"/>
      <c r="F88" s="274"/>
      <c r="G88" s="274"/>
      <c r="H88" s="274"/>
      <c r="I88" s="274"/>
      <c r="J88" s="274"/>
      <c r="K88" s="274"/>
      <c r="L88" s="275"/>
    </row>
    <row r="89" spans="1:12" ht="19.5" customHeight="1">
      <c r="A89" s="273"/>
      <c r="B89" s="274"/>
      <c r="C89" s="274"/>
      <c r="D89" s="274"/>
      <c r="E89" s="274"/>
      <c r="F89" s="274"/>
      <c r="G89" s="274"/>
      <c r="H89" s="274"/>
      <c r="I89" s="274"/>
      <c r="J89" s="274"/>
      <c r="K89" s="274"/>
      <c r="L89" s="275"/>
    </row>
    <row r="90" spans="1:12" ht="19.5" customHeight="1">
      <c r="A90" s="273"/>
      <c r="B90" s="274"/>
      <c r="C90" s="274"/>
      <c r="D90" s="274"/>
      <c r="E90" s="274"/>
      <c r="F90" s="274"/>
      <c r="G90" s="274"/>
      <c r="H90" s="274"/>
      <c r="I90" s="274"/>
      <c r="J90" s="274"/>
      <c r="K90" s="274"/>
      <c r="L90" s="275"/>
    </row>
    <row r="91" spans="1:12" ht="19.5" customHeight="1">
      <c r="A91" s="276"/>
      <c r="B91" s="277"/>
      <c r="C91" s="277"/>
      <c r="D91" s="277"/>
      <c r="E91" s="277"/>
      <c r="F91" s="277"/>
      <c r="G91" s="277"/>
      <c r="H91" s="277"/>
      <c r="I91" s="277"/>
      <c r="J91" s="277"/>
      <c r="K91" s="277"/>
      <c r="L91" s="278"/>
    </row>
    <row r="92" spans="1:12">
      <c r="A92" s="84" t="s">
        <v>210</v>
      </c>
      <c r="B92" s="84"/>
      <c r="C92" s="84"/>
      <c r="D92" s="84"/>
      <c r="E92" s="84"/>
      <c r="F92" s="84"/>
      <c r="G92" s="84"/>
      <c r="H92" s="84"/>
      <c r="I92" s="84"/>
      <c r="J92" s="84"/>
      <c r="K92" s="84"/>
      <c r="L92" s="84"/>
    </row>
    <row r="93" spans="1:12" ht="18.75">
      <c r="I93" s="279" t="str">
        <f>"( 展示順 "&amp;TEXT(出品作品一覧!$C$12,"??")&amp;" )"</f>
        <v>( 展示順    )</v>
      </c>
      <c r="J93" s="279"/>
      <c r="K93" s="279"/>
      <c r="L93" s="279"/>
    </row>
    <row r="94" spans="1:12" ht="25.5">
      <c r="A94" s="280" t="s">
        <v>209</v>
      </c>
      <c r="B94" s="280"/>
      <c r="C94" s="280"/>
      <c r="D94" s="280"/>
      <c r="E94" s="280"/>
      <c r="F94" s="280"/>
      <c r="G94" s="280"/>
      <c r="H94" s="280"/>
      <c r="I94" s="280"/>
      <c r="J94" s="280"/>
      <c r="K94" s="280"/>
      <c r="L94" s="280"/>
    </row>
    <row r="95" spans="1:12" ht="18.75">
      <c r="F95" s="65" t="s">
        <v>184</v>
      </c>
      <c r="G95" s="65"/>
      <c r="H95" s="292" t="str">
        <f>IF(出品作品一覧!$C$3="","",(出品作品一覧!$C$3))</f>
        <v/>
      </c>
      <c r="I95" s="292"/>
      <c r="J95" s="292"/>
      <c r="K95" s="292"/>
      <c r="L95" s="292"/>
    </row>
    <row r="96" spans="1:12" ht="35.25" thickBot="1">
      <c r="A96" s="92" t="s">
        <v>185</v>
      </c>
      <c r="B96" s="93" t="s">
        <v>192</v>
      </c>
      <c r="C96" s="94" t="s">
        <v>186</v>
      </c>
      <c r="D96" s="95" t="s">
        <v>187</v>
      </c>
      <c r="E96" s="94" t="s">
        <v>150</v>
      </c>
      <c r="F96" s="99" t="s">
        <v>191</v>
      </c>
      <c r="G96" s="100" t="s">
        <v>188</v>
      </c>
      <c r="H96" s="98" t="s">
        <v>192</v>
      </c>
      <c r="I96" s="94" t="s">
        <v>186</v>
      </c>
      <c r="J96" s="95" t="s">
        <v>187</v>
      </c>
      <c r="K96" s="94" t="s">
        <v>150</v>
      </c>
      <c r="L96" s="96" t="s">
        <v>191</v>
      </c>
    </row>
    <row r="97" spans="1:12" ht="16.5" customHeight="1" thickTop="1">
      <c r="A97" s="66">
        <v>121</v>
      </c>
      <c r="B97" s="67" t="str">
        <f>IF(VLOOKUP(A97,出品作品一覧!$A$16:$L$255,3,FALSE)="","",VLOOKUP(A97,出品作品一覧!$A$16:$L$255,3,FALSE))</f>
        <v/>
      </c>
      <c r="C97" s="68" t="str">
        <f>IF(VLOOKUP(A97,出品作品一覧!$A$16:$L$255,5,FALSE)="","",VLOOKUP(A97,出品作品一覧!$A$16:$L$255,5,FALSE))</f>
        <v/>
      </c>
      <c r="D97" s="68" t="str">
        <f>IF(VLOOKUP(A97,出品作品一覧!$A$16:$L$255,6,FALSE)="","",VLOOKUP(A97,出品作品一覧!$A$16:$L$255,6,FALSE))</f>
        <v/>
      </c>
      <c r="E97" s="68" t="str">
        <f>IF(VLOOKUP(A97,出品作品一覧!$A$16:$L$255,7,FALSE)="","",VLOOKUP(A97,出品作品一覧!$A$16:$L$255,7,FALSE))</f>
        <v/>
      </c>
      <c r="F97" s="90" t="str">
        <f>IF(VLOOKUP(A97,出品作品一覧!$A$16:$L$255,8,FALSE)="","",VLOOKUP(A97,出品作品一覧!$A$16:$L$255,8,FALSE))</f>
        <v/>
      </c>
      <c r="G97" s="91">
        <v>151</v>
      </c>
      <c r="H97" s="71" t="str">
        <f>IF(VLOOKUP(G97,出品作品一覧!$A$16:$L$255,3,FALSE)="","",VLOOKUP(G97,出品作品一覧!$A$16:$L$255,3,FALSE))</f>
        <v/>
      </c>
      <c r="I97" s="68" t="str">
        <f>IF(VLOOKUP(G97,出品作品一覧!$A$16:$L$255,5,FALSE)="","",VLOOKUP(G97,出品作品一覧!$A$16:$L$255,5,FALSE))</f>
        <v/>
      </c>
      <c r="J97" s="68" t="str">
        <f>IF(VLOOKUP(G97,出品作品一覧!$A$16:$L$255,6,FALSE)="","",VLOOKUP(G97,出品作品一覧!$A$16:$L$255,6,FALSE))</f>
        <v/>
      </c>
      <c r="K97" s="68" t="str">
        <f>IF(VLOOKUP(G97,出品作品一覧!$A$16:$L$255,7,FALSE)="","",VLOOKUP(G97,出品作品一覧!$A$16:$L$255,7,FALSE))</f>
        <v/>
      </c>
      <c r="L97" s="69" t="str">
        <f>IF(VLOOKUP(G97,出品作品一覧!$A$16:$L$255,8,FALSE)="","",VLOOKUP(G97,出品作品一覧!$A$16:$L$255,8,FALSE))</f>
        <v/>
      </c>
    </row>
    <row r="98" spans="1:12" ht="16.5" customHeight="1">
      <c r="A98" s="72">
        <v>122</v>
      </c>
      <c r="B98" s="73" t="str">
        <f>IF(VLOOKUP(A98,出品作品一覧!$A$16:$L$255,3,FALSE)="","",VLOOKUP(A98,出品作品一覧!$A$16:$L$255,3,FALSE))</f>
        <v/>
      </c>
      <c r="C98" s="74" t="str">
        <f>IF(VLOOKUP(A98,出品作品一覧!$A$16:$L$255,5,FALSE)="","",VLOOKUP(A98,出品作品一覧!$A$16:$L$255,5,FALSE))</f>
        <v/>
      </c>
      <c r="D98" s="74" t="str">
        <f>IF(VLOOKUP(A98,出品作品一覧!$A$16:$L$255,6,FALSE)="","",VLOOKUP(A98,出品作品一覧!$A$16:$L$255,6,FALSE))</f>
        <v/>
      </c>
      <c r="E98" s="74" t="str">
        <f>IF(VLOOKUP(A98,出品作品一覧!$A$16:$L$255,7,FALSE)="","",VLOOKUP(A98,出品作品一覧!$A$16:$L$255,7,FALSE))</f>
        <v/>
      </c>
      <c r="F98" s="85" t="str">
        <f>IF(VLOOKUP(A98,出品作品一覧!$A$16:$L$255,8,FALSE)="","",VLOOKUP(A98,出品作品一覧!$A$16:$L$255,8,FALSE))</f>
        <v/>
      </c>
      <c r="G98" s="87">
        <v>152</v>
      </c>
      <c r="H98" s="77" t="str">
        <f>IF(VLOOKUP(G98,出品作品一覧!$A$16:$L$255,3,FALSE)="","",VLOOKUP(G98,出品作品一覧!$A$16:$L$255,3,FALSE))</f>
        <v/>
      </c>
      <c r="I98" s="74" t="str">
        <f>IF(VLOOKUP(G98,出品作品一覧!$A$16:$L$255,5,FALSE)="","",VLOOKUP(G98,出品作品一覧!$A$16:$L$255,5,FALSE))</f>
        <v/>
      </c>
      <c r="J98" s="74" t="str">
        <f>IF(VLOOKUP(G98,出品作品一覧!$A$16:$L$255,6,FALSE)="","",VLOOKUP(G98,出品作品一覧!$A$16:$L$255,6,FALSE))</f>
        <v/>
      </c>
      <c r="K98" s="74" t="str">
        <f>IF(VLOOKUP(G98,出品作品一覧!$A$16:$L$255,7,FALSE)="","",VLOOKUP(G98,出品作品一覧!$A$16:$L$255,7,FALSE))</f>
        <v/>
      </c>
      <c r="L98" s="75" t="str">
        <f>IF(VLOOKUP(G98,出品作品一覧!$A$16:$L$255,8,FALSE)="","",VLOOKUP(G98,出品作品一覧!$A$16:$L$255,8,FALSE))</f>
        <v/>
      </c>
    </row>
    <row r="99" spans="1:12" ht="16.5" customHeight="1">
      <c r="A99" s="72">
        <v>123</v>
      </c>
      <c r="B99" s="73" t="str">
        <f>IF(VLOOKUP(A99,出品作品一覧!$A$16:$L$255,3,FALSE)="","",VLOOKUP(A99,出品作品一覧!$A$16:$L$255,3,FALSE))</f>
        <v/>
      </c>
      <c r="C99" s="74" t="str">
        <f>IF(VLOOKUP(A99,出品作品一覧!$A$16:$L$255,5,FALSE)="","",VLOOKUP(A99,出品作品一覧!$A$16:$L$255,5,FALSE))</f>
        <v/>
      </c>
      <c r="D99" s="74" t="str">
        <f>IF(VLOOKUP(A99,出品作品一覧!$A$16:$L$255,6,FALSE)="","",VLOOKUP(A99,出品作品一覧!$A$16:$L$255,6,FALSE))</f>
        <v/>
      </c>
      <c r="E99" s="74" t="str">
        <f>IF(VLOOKUP(A99,出品作品一覧!$A$16:$L$255,7,FALSE)="","",VLOOKUP(A99,出品作品一覧!$A$16:$L$255,7,FALSE))</f>
        <v/>
      </c>
      <c r="F99" s="85" t="str">
        <f>IF(VLOOKUP(A99,出品作品一覧!$A$16:$L$255,8,FALSE)="","",VLOOKUP(A99,出品作品一覧!$A$16:$L$255,8,FALSE))</f>
        <v/>
      </c>
      <c r="G99" s="87">
        <v>153</v>
      </c>
      <c r="H99" s="77" t="str">
        <f>IF(VLOOKUP(G99,出品作品一覧!$A$16:$L$255,3,FALSE)="","",VLOOKUP(G99,出品作品一覧!$A$16:$L$255,3,FALSE))</f>
        <v/>
      </c>
      <c r="I99" s="74" t="str">
        <f>IF(VLOOKUP(G99,出品作品一覧!$A$16:$L$255,5,FALSE)="","",VLOOKUP(G99,出品作品一覧!$A$16:$L$255,5,FALSE))</f>
        <v/>
      </c>
      <c r="J99" s="74" t="str">
        <f>IF(VLOOKUP(G99,出品作品一覧!$A$16:$L$255,6,FALSE)="","",VLOOKUP(G99,出品作品一覧!$A$16:$L$255,6,FALSE))</f>
        <v/>
      </c>
      <c r="K99" s="74" t="str">
        <f>IF(VLOOKUP(G99,出品作品一覧!$A$16:$L$255,7,FALSE)="","",VLOOKUP(G99,出品作品一覧!$A$16:$L$255,7,FALSE))</f>
        <v/>
      </c>
      <c r="L99" s="75" t="str">
        <f>IF(VLOOKUP(G99,出品作品一覧!$A$16:$L$255,8,FALSE)="","",VLOOKUP(G99,出品作品一覧!$A$16:$L$255,8,FALSE))</f>
        <v/>
      </c>
    </row>
    <row r="100" spans="1:12" ht="16.5" customHeight="1">
      <c r="A100" s="72">
        <v>124</v>
      </c>
      <c r="B100" s="73" t="str">
        <f>IF(VLOOKUP(A100,出品作品一覧!$A$16:$L$255,3,FALSE)="","",VLOOKUP(A100,出品作品一覧!$A$16:$L$255,3,FALSE))</f>
        <v/>
      </c>
      <c r="C100" s="74" t="str">
        <f>IF(VLOOKUP(A100,出品作品一覧!$A$16:$L$255,5,FALSE)="","",VLOOKUP(A100,出品作品一覧!$A$16:$L$255,5,FALSE))</f>
        <v/>
      </c>
      <c r="D100" s="74" t="str">
        <f>IF(VLOOKUP(A100,出品作品一覧!$A$16:$L$255,6,FALSE)="","",VLOOKUP(A100,出品作品一覧!$A$16:$L$255,6,FALSE))</f>
        <v/>
      </c>
      <c r="E100" s="74" t="str">
        <f>IF(VLOOKUP(A100,出品作品一覧!$A$16:$L$255,7,FALSE)="","",VLOOKUP(A100,出品作品一覧!$A$16:$L$255,7,FALSE))</f>
        <v/>
      </c>
      <c r="F100" s="85" t="str">
        <f>IF(VLOOKUP(A100,出品作品一覧!$A$16:$L$255,8,FALSE)="","",VLOOKUP(A100,出品作品一覧!$A$16:$L$255,8,FALSE))</f>
        <v/>
      </c>
      <c r="G100" s="87">
        <v>154</v>
      </c>
      <c r="H100" s="77" t="str">
        <f>IF(VLOOKUP(G100,出品作品一覧!$A$16:$L$255,3,FALSE)="","",VLOOKUP(G100,出品作品一覧!$A$16:$L$255,3,FALSE))</f>
        <v/>
      </c>
      <c r="I100" s="74" t="str">
        <f>IF(VLOOKUP(G100,出品作品一覧!$A$16:$L$255,5,FALSE)="","",VLOOKUP(G100,出品作品一覧!$A$16:$L$255,5,FALSE))</f>
        <v/>
      </c>
      <c r="J100" s="74" t="str">
        <f>IF(VLOOKUP(G100,出品作品一覧!$A$16:$L$255,6,FALSE)="","",VLOOKUP(G100,出品作品一覧!$A$16:$L$255,6,FALSE))</f>
        <v/>
      </c>
      <c r="K100" s="74" t="str">
        <f>IF(VLOOKUP(G100,出品作品一覧!$A$16:$L$255,7,FALSE)="","",VLOOKUP(G100,出品作品一覧!$A$16:$L$255,7,FALSE))</f>
        <v/>
      </c>
      <c r="L100" s="75" t="str">
        <f>IF(VLOOKUP(G100,出品作品一覧!$A$16:$L$255,8,FALSE)="","",VLOOKUP(G100,出品作品一覧!$A$16:$L$255,8,FALSE))</f>
        <v/>
      </c>
    </row>
    <row r="101" spans="1:12" ht="16.5" customHeight="1">
      <c r="A101" s="72">
        <v>125</v>
      </c>
      <c r="B101" s="73" t="str">
        <f>IF(VLOOKUP(A101,出品作品一覧!$A$16:$L$255,3,FALSE)="","",VLOOKUP(A101,出品作品一覧!$A$16:$L$255,3,FALSE))</f>
        <v/>
      </c>
      <c r="C101" s="74" t="str">
        <f>IF(VLOOKUP(A101,出品作品一覧!$A$16:$L$255,5,FALSE)="","",VLOOKUP(A101,出品作品一覧!$A$16:$L$255,5,FALSE))</f>
        <v/>
      </c>
      <c r="D101" s="74" t="str">
        <f>IF(VLOOKUP(A101,出品作品一覧!$A$16:$L$255,6,FALSE)="","",VLOOKUP(A101,出品作品一覧!$A$16:$L$255,6,FALSE))</f>
        <v/>
      </c>
      <c r="E101" s="74" t="str">
        <f>IF(VLOOKUP(A101,出品作品一覧!$A$16:$L$255,7,FALSE)="","",VLOOKUP(A101,出品作品一覧!$A$16:$L$255,7,FALSE))</f>
        <v/>
      </c>
      <c r="F101" s="85" t="str">
        <f>IF(VLOOKUP(A101,出品作品一覧!$A$16:$L$255,8,FALSE)="","",VLOOKUP(A101,出品作品一覧!$A$16:$L$255,8,FALSE))</f>
        <v/>
      </c>
      <c r="G101" s="87">
        <v>155</v>
      </c>
      <c r="H101" s="77" t="str">
        <f>IF(VLOOKUP(G101,出品作品一覧!$A$16:$L$255,3,FALSE)="","",VLOOKUP(G101,出品作品一覧!$A$16:$L$255,3,FALSE))</f>
        <v/>
      </c>
      <c r="I101" s="74" t="str">
        <f>IF(VLOOKUP(G101,出品作品一覧!$A$16:$L$255,5,FALSE)="","",VLOOKUP(G101,出品作品一覧!$A$16:$L$255,5,FALSE))</f>
        <v/>
      </c>
      <c r="J101" s="74" t="str">
        <f>IF(VLOOKUP(G101,出品作品一覧!$A$16:$L$255,6,FALSE)="","",VLOOKUP(G101,出品作品一覧!$A$16:$L$255,6,FALSE))</f>
        <v/>
      </c>
      <c r="K101" s="74" t="str">
        <f>IF(VLOOKUP(G101,出品作品一覧!$A$16:$L$255,7,FALSE)="","",VLOOKUP(G101,出品作品一覧!$A$16:$L$255,7,FALSE))</f>
        <v/>
      </c>
      <c r="L101" s="75" t="str">
        <f>IF(VLOOKUP(G101,出品作品一覧!$A$16:$L$255,8,FALSE)="","",VLOOKUP(G101,出品作品一覧!$A$16:$L$255,8,FALSE))</f>
        <v/>
      </c>
    </row>
    <row r="102" spans="1:12" ht="16.5" customHeight="1">
      <c r="A102" s="72">
        <v>126</v>
      </c>
      <c r="B102" s="73" t="str">
        <f>IF(VLOOKUP(A102,出品作品一覧!$A$16:$L$255,3,FALSE)="","",VLOOKUP(A102,出品作品一覧!$A$16:$L$255,3,FALSE))</f>
        <v/>
      </c>
      <c r="C102" s="74" t="str">
        <f>IF(VLOOKUP(A102,出品作品一覧!$A$16:$L$255,5,FALSE)="","",VLOOKUP(A102,出品作品一覧!$A$16:$L$255,5,FALSE))</f>
        <v/>
      </c>
      <c r="D102" s="74" t="str">
        <f>IF(VLOOKUP(A102,出品作品一覧!$A$16:$L$255,6,FALSE)="","",VLOOKUP(A102,出品作品一覧!$A$16:$L$255,6,FALSE))</f>
        <v/>
      </c>
      <c r="E102" s="74" t="str">
        <f>IF(VLOOKUP(A102,出品作品一覧!$A$16:$L$255,7,FALSE)="","",VLOOKUP(A102,出品作品一覧!$A$16:$L$255,7,FALSE))</f>
        <v/>
      </c>
      <c r="F102" s="85" t="str">
        <f>IF(VLOOKUP(A102,出品作品一覧!$A$16:$L$255,8,FALSE)="","",VLOOKUP(A102,出品作品一覧!$A$16:$L$255,8,FALSE))</f>
        <v/>
      </c>
      <c r="G102" s="87">
        <v>156</v>
      </c>
      <c r="H102" s="77" t="str">
        <f>IF(VLOOKUP(G102,出品作品一覧!$A$16:$L$255,3,FALSE)="","",VLOOKUP(G102,出品作品一覧!$A$16:$L$255,3,FALSE))</f>
        <v/>
      </c>
      <c r="I102" s="74" t="str">
        <f>IF(VLOOKUP(G102,出品作品一覧!$A$16:$L$255,5,FALSE)="","",VLOOKUP(G102,出品作品一覧!$A$16:$L$255,5,FALSE))</f>
        <v/>
      </c>
      <c r="J102" s="74" t="str">
        <f>IF(VLOOKUP(G102,出品作品一覧!$A$16:$L$255,6,FALSE)="","",VLOOKUP(G102,出品作品一覧!$A$16:$L$255,6,FALSE))</f>
        <v/>
      </c>
      <c r="K102" s="74" t="str">
        <f>IF(VLOOKUP(G102,出品作品一覧!$A$16:$L$255,7,FALSE)="","",VLOOKUP(G102,出品作品一覧!$A$16:$L$255,7,FALSE))</f>
        <v/>
      </c>
      <c r="L102" s="75" t="str">
        <f>IF(VLOOKUP(G102,出品作品一覧!$A$16:$L$255,8,FALSE)="","",VLOOKUP(G102,出品作品一覧!$A$16:$L$255,8,FALSE))</f>
        <v/>
      </c>
    </row>
    <row r="103" spans="1:12" ht="16.5" customHeight="1">
      <c r="A103" s="72">
        <v>127</v>
      </c>
      <c r="B103" s="73" t="str">
        <f>IF(VLOOKUP(A103,出品作品一覧!$A$16:$L$255,3,FALSE)="","",VLOOKUP(A103,出品作品一覧!$A$16:$L$255,3,FALSE))</f>
        <v/>
      </c>
      <c r="C103" s="74" t="str">
        <f>IF(VLOOKUP(A103,出品作品一覧!$A$16:$L$255,5,FALSE)="","",VLOOKUP(A103,出品作品一覧!$A$16:$L$255,5,FALSE))</f>
        <v/>
      </c>
      <c r="D103" s="74" t="str">
        <f>IF(VLOOKUP(A103,出品作品一覧!$A$16:$L$255,6,FALSE)="","",VLOOKUP(A103,出品作品一覧!$A$16:$L$255,6,FALSE))</f>
        <v/>
      </c>
      <c r="E103" s="74" t="str">
        <f>IF(VLOOKUP(A103,出品作品一覧!$A$16:$L$255,7,FALSE)="","",VLOOKUP(A103,出品作品一覧!$A$16:$L$255,7,FALSE))</f>
        <v/>
      </c>
      <c r="F103" s="85" t="str">
        <f>IF(VLOOKUP(A103,出品作品一覧!$A$16:$L$255,8,FALSE)="","",VLOOKUP(A103,出品作品一覧!$A$16:$L$255,8,FALSE))</f>
        <v/>
      </c>
      <c r="G103" s="87">
        <v>157</v>
      </c>
      <c r="H103" s="77" t="str">
        <f>IF(VLOOKUP(G103,出品作品一覧!$A$16:$L$255,3,FALSE)="","",VLOOKUP(G103,出品作品一覧!$A$16:$L$255,3,FALSE))</f>
        <v/>
      </c>
      <c r="I103" s="74" t="str">
        <f>IF(VLOOKUP(G103,出品作品一覧!$A$16:$L$255,5,FALSE)="","",VLOOKUP(G103,出品作品一覧!$A$16:$L$255,5,FALSE))</f>
        <v/>
      </c>
      <c r="J103" s="74" t="str">
        <f>IF(VLOOKUP(G103,出品作品一覧!$A$16:$L$255,6,FALSE)="","",VLOOKUP(G103,出品作品一覧!$A$16:$L$255,6,FALSE))</f>
        <v/>
      </c>
      <c r="K103" s="74" t="str">
        <f>IF(VLOOKUP(G103,出品作品一覧!$A$16:$L$255,7,FALSE)="","",VLOOKUP(G103,出品作品一覧!$A$16:$L$255,7,FALSE))</f>
        <v/>
      </c>
      <c r="L103" s="75" t="str">
        <f>IF(VLOOKUP(G103,出品作品一覧!$A$16:$L$255,8,FALSE)="","",VLOOKUP(G103,出品作品一覧!$A$16:$L$255,8,FALSE))</f>
        <v/>
      </c>
    </row>
    <row r="104" spans="1:12" ht="16.5" customHeight="1">
      <c r="A104" s="72">
        <v>128</v>
      </c>
      <c r="B104" s="73" t="str">
        <f>IF(VLOOKUP(A104,出品作品一覧!$A$16:$L$255,3,FALSE)="","",VLOOKUP(A104,出品作品一覧!$A$16:$L$255,3,FALSE))</f>
        <v/>
      </c>
      <c r="C104" s="74" t="str">
        <f>IF(VLOOKUP(A104,出品作品一覧!$A$16:$L$255,5,FALSE)="","",VLOOKUP(A104,出品作品一覧!$A$16:$L$255,5,FALSE))</f>
        <v/>
      </c>
      <c r="D104" s="74" t="str">
        <f>IF(VLOOKUP(A104,出品作品一覧!$A$16:$L$255,6,FALSE)="","",VLOOKUP(A104,出品作品一覧!$A$16:$L$255,6,FALSE))</f>
        <v/>
      </c>
      <c r="E104" s="74" t="str">
        <f>IF(VLOOKUP(A104,出品作品一覧!$A$16:$L$255,7,FALSE)="","",VLOOKUP(A104,出品作品一覧!$A$16:$L$255,7,FALSE))</f>
        <v/>
      </c>
      <c r="F104" s="85" t="str">
        <f>IF(VLOOKUP(A104,出品作品一覧!$A$16:$L$255,8,FALSE)="","",VLOOKUP(A104,出品作品一覧!$A$16:$L$255,8,FALSE))</f>
        <v/>
      </c>
      <c r="G104" s="87">
        <v>158</v>
      </c>
      <c r="H104" s="77" t="str">
        <f>IF(VLOOKUP(G104,出品作品一覧!$A$16:$L$255,3,FALSE)="","",VLOOKUP(G104,出品作品一覧!$A$16:$L$255,3,FALSE))</f>
        <v/>
      </c>
      <c r="I104" s="74" t="str">
        <f>IF(VLOOKUP(G104,出品作品一覧!$A$16:$L$255,5,FALSE)="","",VLOOKUP(G104,出品作品一覧!$A$16:$L$255,5,FALSE))</f>
        <v/>
      </c>
      <c r="J104" s="74" t="str">
        <f>IF(VLOOKUP(G104,出品作品一覧!$A$16:$L$255,6,FALSE)="","",VLOOKUP(G104,出品作品一覧!$A$16:$L$255,6,FALSE))</f>
        <v/>
      </c>
      <c r="K104" s="74" t="str">
        <f>IF(VLOOKUP(G104,出品作品一覧!$A$16:$L$255,7,FALSE)="","",VLOOKUP(G104,出品作品一覧!$A$16:$L$255,7,FALSE))</f>
        <v/>
      </c>
      <c r="L104" s="75" t="str">
        <f>IF(VLOOKUP(G104,出品作品一覧!$A$16:$L$255,8,FALSE)="","",VLOOKUP(G104,出品作品一覧!$A$16:$L$255,8,FALSE))</f>
        <v/>
      </c>
    </row>
    <row r="105" spans="1:12" ht="16.5" customHeight="1">
      <c r="A105" s="72">
        <v>129</v>
      </c>
      <c r="B105" s="73" t="str">
        <f>IF(VLOOKUP(A105,出品作品一覧!$A$16:$L$255,3,FALSE)="","",VLOOKUP(A105,出品作品一覧!$A$16:$L$255,3,FALSE))</f>
        <v/>
      </c>
      <c r="C105" s="74" t="str">
        <f>IF(VLOOKUP(A105,出品作品一覧!$A$16:$L$255,5,FALSE)="","",VLOOKUP(A105,出品作品一覧!$A$16:$L$255,5,FALSE))</f>
        <v/>
      </c>
      <c r="D105" s="74" t="str">
        <f>IF(VLOOKUP(A105,出品作品一覧!$A$16:$L$255,6,FALSE)="","",VLOOKUP(A105,出品作品一覧!$A$16:$L$255,6,FALSE))</f>
        <v/>
      </c>
      <c r="E105" s="74" t="str">
        <f>IF(VLOOKUP(A105,出品作品一覧!$A$16:$L$255,7,FALSE)="","",VLOOKUP(A105,出品作品一覧!$A$16:$L$255,7,FALSE))</f>
        <v/>
      </c>
      <c r="F105" s="85" t="str">
        <f>IF(VLOOKUP(A105,出品作品一覧!$A$16:$L$255,8,FALSE)="","",VLOOKUP(A105,出品作品一覧!$A$16:$L$255,8,FALSE))</f>
        <v/>
      </c>
      <c r="G105" s="87">
        <v>159</v>
      </c>
      <c r="H105" s="77" t="str">
        <f>IF(VLOOKUP(G105,出品作品一覧!$A$16:$L$255,3,FALSE)="","",VLOOKUP(G105,出品作品一覧!$A$16:$L$255,3,FALSE))</f>
        <v/>
      </c>
      <c r="I105" s="74" t="str">
        <f>IF(VLOOKUP(G105,出品作品一覧!$A$16:$L$255,5,FALSE)="","",VLOOKUP(G105,出品作品一覧!$A$16:$L$255,5,FALSE))</f>
        <v/>
      </c>
      <c r="J105" s="74" t="str">
        <f>IF(VLOOKUP(G105,出品作品一覧!$A$16:$L$255,6,FALSE)="","",VLOOKUP(G105,出品作品一覧!$A$16:$L$255,6,FALSE))</f>
        <v/>
      </c>
      <c r="K105" s="74" t="str">
        <f>IF(VLOOKUP(G105,出品作品一覧!$A$16:$L$255,7,FALSE)="","",VLOOKUP(G105,出品作品一覧!$A$16:$L$255,7,FALSE))</f>
        <v/>
      </c>
      <c r="L105" s="75" t="str">
        <f>IF(VLOOKUP(G105,出品作品一覧!$A$16:$L$255,8,FALSE)="","",VLOOKUP(G105,出品作品一覧!$A$16:$L$255,8,FALSE))</f>
        <v/>
      </c>
    </row>
    <row r="106" spans="1:12" ht="16.5" customHeight="1">
      <c r="A106" s="86">
        <v>130</v>
      </c>
      <c r="B106" s="101" t="str">
        <f>IF(VLOOKUP(A106,出品作品一覧!$A$16:$L$255,3,FALSE)="","",VLOOKUP(A106,出品作品一覧!$A$16:$L$255,3,FALSE))</f>
        <v/>
      </c>
      <c r="C106" s="102" t="str">
        <f>IF(VLOOKUP(A106,出品作品一覧!$A$16:$L$255,5,FALSE)="","",VLOOKUP(A106,出品作品一覧!$A$16:$L$255,5,FALSE))</f>
        <v/>
      </c>
      <c r="D106" s="102" t="str">
        <f>IF(VLOOKUP(A106,出品作品一覧!$A$16:$L$255,6,FALSE)="","",VLOOKUP(A106,出品作品一覧!$A$16:$L$255,6,FALSE))</f>
        <v/>
      </c>
      <c r="E106" s="102" t="str">
        <f>IF(VLOOKUP(A106,出品作品一覧!$A$16:$L$255,7,FALSE)="","",VLOOKUP(A106,出品作品一覧!$A$16:$L$255,7,FALSE))</f>
        <v/>
      </c>
      <c r="F106" s="112" t="str">
        <f>IF(VLOOKUP(A106,出品作品一覧!$A$16:$L$255,8,FALSE)="","",VLOOKUP(A106,出品作品一覧!$A$16:$L$255,8,FALSE))</f>
        <v/>
      </c>
      <c r="G106" s="113">
        <v>160</v>
      </c>
      <c r="H106" s="105" t="str">
        <f>IF(VLOOKUP(G106,出品作品一覧!$A$16:$L$255,3,FALSE)="","",VLOOKUP(G106,出品作品一覧!$A$16:$L$255,3,FALSE))</f>
        <v/>
      </c>
      <c r="I106" s="102" t="str">
        <f>IF(VLOOKUP(G106,出品作品一覧!$A$16:$L$255,5,FALSE)="","",VLOOKUP(G106,出品作品一覧!$A$16:$L$255,5,FALSE))</f>
        <v/>
      </c>
      <c r="J106" s="102" t="str">
        <f>IF(VLOOKUP(G106,出品作品一覧!$A$16:$L$255,6,FALSE)="","",VLOOKUP(G106,出品作品一覧!$A$16:$L$255,6,FALSE))</f>
        <v/>
      </c>
      <c r="K106" s="102" t="str">
        <f>IF(VLOOKUP(G106,出品作品一覧!$A$16:$L$255,7,FALSE)="","",VLOOKUP(G106,出品作品一覧!$A$16:$L$255,7,FALSE))</f>
        <v/>
      </c>
      <c r="L106" s="103" t="str">
        <f>IF(VLOOKUP(G106,出品作品一覧!$A$16:$L$255,8,FALSE)="","",VLOOKUP(G106,出品作品一覧!$A$16:$L$255,8,FALSE))</f>
        <v/>
      </c>
    </row>
    <row r="107" spans="1:12" ht="16.5" customHeight="1">
      <c r="A107" s="106">
        <v>131</v>
      </c>
      <c r="B107" s="107" t="str">
        <f>IF(VLOOKUP(A107,出品作品一覧!$A$16:$L$255,3,FALSE)="","",VLOOKUP(A107,出品作品一覧!$A$16:$L$255,3,FALSE))</f>
        <v/>
      </c>
      <c r="C107" s="108" t="str">
        <f>IF(VLOOKUP(A107,出品作品一覧!$A$16:$L$255,5,FALSE)="","",VLOOKUP(A107,出品作品一覧!$A$16:$L$255,5,FALSE))</f>
        <v/>
      </c>
      <c r="D107" s="108" t="str">
        <f>IF(VLOOKUP(A107,出品作品一覧!$A$16:$L$255,6,FALSE)="","",VLOOKUP(A107,出品作品一覧!$A$16:$L$255,6,FALSE))</f>
        <v/>
      </c>
      <c r="E107" s="108" t="str">
        <f>IF(VLOOKUP(A107,出品作品一覧!$A$16:$L$255,7,FALSE)="","",VLOOKUP(A107,出品作品一覧!$A$16:$L$255,7,FALSE))</f>
        <v/>
      </c>
      <c r="F107" s="114" t="str">
        <f>IF(VLOOKUP(A107,出品作品一覧!$A$16:$L$255,8,FALSE)="","",VLOOKUP(A107,出品作品一覧!$A$16:$L$255,8,FALSE))</f>
        <v/>
      </c>
      <c r="G107" s="115">
        <v>161</v>
      </c>
      <c r="H107" s="111" t="str">
        <f>IF(VLOOKUP(G107,出品作品一覧!$A$16:$L$255,3,FALSE)="","",VLOOKUP(G107,出品作品一覧!$A$16:$L$255,3,FALSE))</f>
        <v/>
      </c>
      <c r="I107" s="108" t="str">
        <f>IF(VLOOKUP(G107,出品作品一覧!$A$16:$L$255,5,FALSE)="","",VLOOKUP(G107,出品作品一覧!$A$16:$L$255,5,FALSE))</f>
        <v/>
      </c>
      <c r="J107" s="108" t="str">
        <f>IF(VLOOKUP(G107,出品作品一覧!$A$16:$L$255,6,FALSE)="","",VLOOKUP(G107,出品作品一覧!$A$16:$L$255,6,FALSE))</f>
        <v/>
      </c>
      <c r="K107" s="108" t="str">
        <f>IF(VLOOKUP(G107,出品作品一覧!$A$16:$L$255,7,FALSE)="","",VLOOKUP(G107,出品作品一覧!$A$16:$L$255,7,FALSE))</f>
        <v/>
      </c>
      <c r="L107" s="109" t="str">
        <f>IF(VLOOKUP(G107,出品作品一覧!$A$16:$L$255,8,FALSE)="","",VLOOKUP(G107,出品作品一覧!$A$16:$L$255,8,FALSE))</f>
        <v/>
      </c>
    </row>
    <row r="108" spans="1:12" ht="16.5" customHeight="1">
      <c r="A108" s="72">
        <v>132</v>
      </c>
      <c r="B108" s="73" t="str">
        <f>IF(VLOOKUP(A108,出品作品一覧!$A$16:$L$255,3,FALSE)="","",VLOOKUP(A108,出品作品一覧!$A$16:$L$255,3,FALSE))</f>
        <v/>
      </c>
      <c r="C108" s="74" t="str">
        <f>IF(VLOOKUP(A108,出品作品一覧!$A$16:$L$255,5,FALSE)="","",VLOOKUP(A108,出品作品一覧!$A$16:$L$255,5,FALSE))</f>
        <v/>
      </c>
      <c r="D108" s="74" t="str">
        <f>IF(VLOOKUP(A108,出品作品一覧!$A$16:$L$255,6,FALSE)="","",VLOOKUP(A108,出品作品一覧!$A$16:$L$255,6,FALSE))</f>
        <v/>
      </c>
      <c r="E108" s="74" t="str">
        <f>IF(VLOOKUP(A108,出品作品一覧!$A$16:$L$255,7,FALSE)="","",VLOOKUP(A108,出品作品一覧!$A$16:$L$255,7,FALSE))</f>
        <v/>
      </c>
      <c r="F108" s="85" t="str">
        <f>IF(VLOOKUP(A108,出品作品一覧!$A$16:$L$255,8,FALSE)="","",VLOOKUP(A108,出品作品一覧!$A$16:$L$255,8,FALSE))</f>
        <v/>
      </c>
      <c r="G108" s="87">
        <v>162</v>
      </c>
      <c r="H108" s="77" t="str">
        <f>IF(VLOOKUP(G108,出品作品一覧!$A$16:$L$255,3,FALSE)="","",VLOOKUP(G108,出品作品一覧!$A$16:$L$255,3,FALSE))</f>
        <v/>
      </c>
      <c r="I108" s="74" t="str">
        <f>IF(VLOOKUP(G108,出品作品一覧!$A$16:$L$255,5,FALSE)="","",VLOOKUP(G108,出品作品一覧!$A$16:$L$255,5,FALSE))</f>
        <v/>
      </c>
      <c r="J108" s="74" t="str">
        <f>IF(VLOOKUP(G108,出品作品一覧!$A$16:$L$255,6,FALSE)="","",VLOOKUP(G108,出品作品一覧!$A$16:$L$255,6,FALSE))</f>
        <v/>
      </c>
      <c r="K108" s="74" t="str">
        <f>IF(VLOOKUP(G108,出品作品一覧!$A$16:$L$255,7,FALSE)="","",VLOOKUP(G108,出品作品一覧!$A$16:$L$255,7,FALSE))</f>
        <v/>
      </c>
      <c r="L108" s="75" t="str">
        <f>IF(VLOOKUP(G108,出品作品一覧!$A$16:$L$255,8,FALSE)="","",VLOOKUP(G108,出品作品一覧!$A$16:$L$255,8,FALSE))</f>
        <v/>
      </c>
    </row>
    <row r="109" spans="1:12" ht="16.5" customHeight="1">
      <c r="A109" s="72">
        <v>133</v>
      </c>
      <c r="B109" s="73" t="str">
        <f>IF(VLOOKUP(A109,出品作品一覧!$A$16:$L$255,3,FALSE)="","",VLOOKUP(A109,出品作品一覧!$A$16:$L$255,3,FALSE))</f>
        <v/>
      </c>
      <c r="C109" s="74" t="str">
        <f>IF(VLOOKUP(A109,出品作品一覧!$A$16:$L$255,5,FALSE)="","",VLOOKUP(A109,出品作品一覧!$A$16:$L$255,5,FALSE))</f>
        <v/>
      </c>
      <c r="D109" s="74" t="str">
        <f>IF(VLOOKUP(A109,出品作品一覧!$A$16:$L$255,6,FALSE)="","",VLOOKUP(A109,出品作品一覧!$A$16:$L$255,6,FALSE))</f>
        <v/>
      </c>
      <c r="E109" s="74" t="str">
        <f>IF(VLOOKUP(A109,出品作品一覧!$A$16:$L$255,7,FALSE)="","",VLOOKUP(A109,出品作品一覧!$A$16:$L$255,7,FALSE))</f>
        <v/>
      </c>
      <c r="F109" s="85" t="str">
        <f>IF(VLOOKUP(A109,出品作品一覧!$A$16:$L$255,8,FALSE)="","",VLOOKUP(A109,出品作品一覧!$A$16:$L$255,8,FALSE))</f>
        <v/>
      </c>
      <c r="G109" s="87">
        <v>163</v>
      </c>
      <c r="H109" s="77" t="str">
        <f>IF(VLOOKUP(G109,出品作品一覧!$A$16:$L$255,3,FALSE)="","",VLOOKUP(G109,出品作品一覧!$A$16:$L$255,3,FALSE))</f>
        <v/>
      </c>
      <c r="I109" s="74" t="str">
        <f>IF(VLOOKUP(G109,出品作品一覧!$A$16:$L$255,5,FALSE)="","",VLOOKUP(G109,出品作品一覧!$A$16:$L$255,5,FALSE))</f>
        <v/>
      </c>
      <c r="J109" s="74" t="str">
        <f>IF(VLOOKUP(G109,出品作品一覧!$A$16:$L$255,6,FALSE)="","",VLOOKUP(G109,出品作品一覧!$A$16:$L$255,6,FALSE))</f>
        <v/>
      </c>
      <c r="K109" s="74" t="str">
        <f>IF(VLOOKUP(G109,出品作品一覧!$A$16:$L$255,7,FALSE)="","",VLOOKUP(G109,出品作品一覧!$A$16:$L$255,7,FALSE))</f>
        <v/>
      </c>
      <c r="L109" s="75" t="str">
        <f>IF(VLOOKUP(G109,出品作品一覧!$A$16:$L$255,8,FALSE)="","",VLOOKUP(G109,出品作品一覧!$A$16:$L$255,8,FALSE))</f>
        <v/>
      </c>
    </row>
    <row r="110" spans="1:12" ht="16.5" customHeight="1">
      <c r="A110" s="72">
        <v>134</v>
      </c>
      <c r="B110" s="73" t="str">
        <f>IF(VLOOKUP(A110,出品作品一覧!$A$16:$L$255,3,FALSE)="","",VLOOKUP(A110,出品作品一覧!$A$16:$L$255,3,FALSE))</f>
        <v/>
      </c>
      <c r="C110" s="74" t="str">
        <f>IF(VLOOKUP(A110,出品作品一覧!$A$16:$L$255,5,FALSE)="","",VLOOKUP(A110,出品作品一覧!$A$16:$L$255,5,FALSE))</f>
        <v/>
      </c>
      <c r="D110" s="74" t="str">
        <f>IF(VLOOKUP(A110,出品作品一覧!$A$16:$L$255,6,FALSE)="","",VLOOKUP(A110,出品作品一覧!$A$16:$L$255,6,FALSE))</f>
        <v/>
      </c>
      <c r="E110" s="74" t="str">
        <f>IF(VLOOKUP(A110,出品作品一覧!$A$16:$L$255,7,FALSE)="","",VLOOKUP(A110,出品作品一覧!$A$16:$L$255,7,FALSE))</f>
        <v/>
      </c>
      <c r="F110" s="85" t="str">
        <f>IF(VLOOKUP(A110,出品作品一覧!$A$16:$L$255,8,FALSE)="","",VLOOKUP(A110,出品作品一覧!$A$16:$L$255,8,FALSE))</f>
        <v/>
      </c>
      <c r="G110" s="87">
        <v>164</v>
      </c>
      <c r="H110" s="77" t="str">
        <f>IF(VLOOKUP(G110,出品作品一覧!$A$16:$L$255,3,FALSE)="","",VLOOKUP(G110,出品作品一覧!$A$16:$L$255,3,FALSE))</f>
        <v/>
      </c>
      <c r="I110" s="74" t="str">
        <f>IF(VLOOKUP(G110,出品作品一覧!$A$16:$L$255,5,FALSE)="","",VLOOKUP(G110,出品作品一覧!$A$16:$L$255,5,FALSE))</f>
        <v/>
      </c>
      <c r="J110" s="74" t="str">
        <f>IF(VLOOKUP(G110,出品作品一覧!$A$16:$L$255,6,FALSE)="","",VLOOKUP(G110,出品作品一覧!$A$16:$L$255,6,FALSE))</f>
        <v/>
      </c>
      <c r="K110" s="74" t="str">
        <f>IF(VLOOKUP(G110,出品作品一覧!$A$16:$L$255,7,FALSE)="","",VLOOKUP(G110,出品作品一覧!$A$16:$L$255,7,FALSE))</f>
        <v/>
      </c>
      <c r="L110" s="75" t="str">
        <f>IF(VLOOKUP(G110,出品作品一覧!$A$16:$L$255,8,FALSE)="","",VLOOKUP(G110,出品作品一覧!$A$16:$L$255,8,FALSE))</f>
        <v/>
      </c>
    </row>
    <row r="111" spans="1:12" ht="16.5" customHeight="1">
      <c r="A111" s="72">
        <v>135</v>
      </c>
      <c r="B111" s="73" t="str">
        <f>IF(VLOOKUP(A111,出品作品一覧!$A$16:$L$255,3,FALSE)="","",VLOOKUP(A111,出品作品一覧!$A$16:$L$255,3,FALSE))</f>
        <v/>
      </c>
      <c r="C111" s="74" t="str">
        <f>IF(VLOOKUP(A111,出品作品一覧!$A$16:$L$255,5,FALSE)="","",VLOOKUP(A111,出品作品一覧!$A$16:$L$255,5,FALSE))</f>
        <v/>
      </c>
      <c r="D111" s="74" t="str">
        <f>IF(VLOOKUP(A111,出品作品一覧!$A$16:$L$255,6,FALSE)="","",VLOOKUP(A111,出品作品一覧!$A$16:$L$255,6,FALSE))</f>
        <v/>
      </c>
      <c r="E111" s="74" t="str">
        <f>IF(VLOOKUP(A111,出品作品一覧!$A$16:$L$255,7,FALSE)="","",VLOOKUP(A111,出品作品一覧!$A$16:$L$255,7,FALSE))</f>
        <v/>
      </c>
      <c r="F111" s="85" t="str">
        <f>IF(VLOOKUP(A111,出品作品一覧!$A$16:$L$255,8,FALSE)="","",VLOOKUP(A111,出品作品一覧!$A$16:$L$255,8,FALSE))</f>
        <v/>
      </c>
      <c r="G111" s="87">
        <v>165</v>
      </c>
      <c r="H111" s="77" t="str">
        <f>IF(VLOOKUP(G111,出品作品一覧!$A$16:$L$255,3,FALSE)="","",VLOOKUP(G111,出品作品一覧!$A$16:$L$255,3,FALSE))</f>
        <v/>
      </c>
      <c r="I111" s="74" t="str">
        <f>IF(VLOOKUP(G111,出品作品一覧!$A$16:$L$255,5,FALSE)="","",VLOOKUP(G111,出品作品一覧!$A$16:$L$255,5,FALSE))</f>
        <v/>
      </c>
      <c r="J111" s="74" t="str">
        <f>IF(VLOOKUP(G111,出品作品一覧!$A$16:$L$255,6,FALSE)="","",VLOOKUP(G111,出品作品一覧!$A$16:$L$255,6,FALSE))</f>
        <v/>
      </c>
      <c r="K111" s="74" t="str">
        <f>IF(VLOOKUP(G111,出品作品一覧!$A$16:$L$255,7,FALSE)="","",VLOOKUP(G111,出品作品一覧!$A$16:$L$255,7,FALSE))</f>
        <v/>
      </c>
      <c r="L111" s="75" t="str">
        <f>IF(VLOOKUP(G111,出品作品一覧!$A$16:$L$255,8,FALSE)="","",VLOOKUP(G111,出品作品一覧!$A$16:$L$255,8,FALSE))</f>
        <v/>
      </c>
    </row>
    <row r="112" spans="1:12" ht="16.5" customHeight="1">
      <c r="A112" s="72">
        <v>136</v>
      </c>
      <c r="B112" s="73" t="str">
        <f>IF(VLOOKUP(A112,出品作品一覧!$A$16:$L$255,3,FALSE)="","",VLOOKUP(A112,出品作品一覧!$A$16:$L$255,3,FALSE))</f>
        <v/>
      </c>
      <c r="C112" s="74" t="str">
        <f>IF(VLOOKUP(A112,出品作品一覧!$A$16:$L$255,5,FALSE)="","",VLOOKUP(A112,出品作品一覧!$A$16:$L$255,5,FALSE))</f>
        <v/>
      </c>
      <c r="D112" s="74" t="str">
        <f>IF(VLOOKUP(A112,出品作品一覧!$A$16:$L$255,6,FALSE)="","",VLOOKUP(A112,出品作品一覧!$A$16:$L$255,6,FALSE))</f>
        <v/>
      </c>
      <c r="E112" s="74" t="str">
        <f>IF(VLOOKUP(A112,出品作品一覧!$A$16:$L$255,7,FALSE)="","",VLOOKUP(A112,出品作品一覧!$A$16:$L$255,7,FALSE))</f>
        <v/>
      </c>
      <c r="F112" s="85" t="str">
        <f>IF(VLOOKUP(A112,出品作品一覧!$A$16:$L$255,8,FALSE)="","",VLOOKUP(A112,出品作品一覧!$A$16:$L$255,8,FALSE))</f>
        <v/>
      </c>
      <c r="G112" s="87">
        <v>166</v>
      </c>
      <c r="H112" s="77" t="str">
        <f>IF(VLOOKUP(G112,出品作品一覧!$A$16:$L$255,3,FALSE)="","",VLOOKUP(G112,出品作品一覧!$A$16:$L$255,3,FALSE))</f>
        <v/>
      </c>
      <c r="I112" s="74" t="str">
        <f>IF(VLOOKUP(G112,出品作品一覧!$A$16:$L$255,5,FALSE)="","",VLOOKUP(G112,出品作品一覧!$A$16:$L$255,5,FALSE))</f>
        <v/>
      </c>
      <c r="J112" s="74" t="str">
        <f>IF(VLOOKUP(G112,出品作品一覧!$A$16:$L$255,6,FALSE)="","",VLOOKUP(G112,出品作品一覧!$A$16:$L$255,6,FALSE))</f>
        <v/>
      </c>
      <c r="K112" s="74" t="str">
        <f>IF(VLOOKUP(G112,出品作品一覧!$A$16:$L$255,7,FALSE)="","",VLOOKUP(G112,出品作品一覧!$A$16:$L$255,7,FALSE))</f>
        <v/>
      </c>
      <c r="L112" s="75" t="str">
        <f>IF(VLOOKUP(G112,出品作品一覧!$A$16:$L$255,8,FALSE)="","",VLOOKUP(G112,出品作品一覧!$A$16:$L$255,8,FALSE))</f>
        <v/>
      </c>
    </row>
    <row r="113" spans="1:12" ht="16.5" customHeight="1">
      <c r="A113" s="72">
        <v>137</v>
      </c>
      <c r="B113" s="73" t="str">
        <f>IF(VLOOKUP(A113,出品作品一覧!$A$16:$L$255,3,FALSE)="","",VLOOKUP(A113,出品作品一覧!$A$16:$L$255,3,FALSE))</f>
        <v/>
      </c>
      <c r="C113" s="74" t="str">
        <f>IF(VLOOKUP(A113,出品作品一覧!$A$16:$L$255,5,FALSE)="","",VLOOKUP(A113,出品作品一覧!$A$16:$L$255,5,FALSE))</f>
        <v/>
      </c>
      <c r="D113" s="74" t="str">
        <f>IF(VLOOKUP(A113,出品作品一覧!$A$16:$L$255,6,FALSE)="","",VLOOKUP(A113,出品作品一覧!$A$16:$L$255,6,FALSE))</f>
        <v/>
      </c>
      <c r="E113" s="74" t="str">
        <f>IF(VLOOKUP(A113,出品作品一覧!$A$16:$L$255,7,FALSE)="","",VLOOKUP(A113,出品作品一覧!$A$16:$L$255,7,FALSE))</f>
        <v/>
      </c>
      <c r="F113" s="85" t="str">
        <f>IF(VLOOKUP(A113,出品作品一覧!$A$16:$L$255,8,FALSE)="","",VLOOKUP(A113,出品作品一覧!$A$16:$L$255,8,FALSE))</f>
        <v/>
      </c>
      <c r="G113" s="87">
        <v>167</v>
      </c>
      <c r="H113" s="77" t="str">
        <f>IF(VLOOKUP(G113,出品作品一覧!$A$16:$L$255,3,FALSE)="","",VLOOKUP(G113,出品作品一覧!$A$16:$L$255,3,FALSE))</f>
        <v/>
      </c>
      <c r="I113" s="74" t="str">
        <f>IF(VLOOKUP(G113,出品作品一覧!$A$16:$L$255,5,FALSE)="","",VLOOKUP(G113,出品作品一覧!$A$16:$L$255,5,FALSE))</f>
        <v/>
      </c>
      <c r="J113" s="74" t="str">
        <f>IF(VLOOKUP(G113,出品作品一覧!$A$16:$L$255,6,FALSE)="","",VLOOKUP(G113,出品作品一覧!$A$16:$L$255,6,FALSE))</f>
        <v/>
      </c>
      <c r="K113" s="74" t="str">
        <f>IF(VLOOKUP(G113,出品作品一覧!$A$16:$L$255,7,FALSE)="","",VLOOKUP(G113,出品作品一覧!$A$16:$L$255,7,FALSE))</f>
        <v/>
      </c>
      <c r="L113" s="75" t="str">
        <f>IF(VLOOKUP(G113,出品作品一覧!$A$16:$L$255,8,FALSE)="","",VLOOKUP(G113,出品作品一覧!$A$16:$L$255,8,FALSE))</f>
        <v/>
      </c>
    </row>
    <row r="114" spans="1:12" ht="16.5" customHeight="1">
      <c r="A114" s="72">
        <v>138</v>
      </c>
      <c r="B114" s="73" t="str">
        <f>IF(VLOOKUP(A114,出品作品一覧!$A$16:$L$255,3,FALSE)="","",VLOOKUP(A114,出品作品一覧!$A$16:$L$255,3,FALSE))</f>
        <v/>
      </c>
      <c r="C114" s="74" t="str">
        <f>IF(VLOOKUP(A114,出品作品一覧!$A$16:$L$255,5,FALSE)="","",VLOOKUP(A114,出品作品一覧!$A$16:$L$255,5,FALSE))</f>
        <v/>
      </c>
      <c r="D114" s="74" t="str">
        <f>IF(VLOOKUP(A114,出品作品一覧!$A$16:$L$255,6,FALSE)="","",VLOOKUP(A114,出品作品一覧!$A$16:$L$255,6,FALSE))</f>
        <v/>
      </c>
      <c r="E114" s="74" t="str">
        <f>IF(VLOOKUP(A114,出品作品一覧!$A$16:$L$255,7,FALSE)="","",VLOOKUP(A114,出品作品一覧!$A$16:$L$255,7,FALSE))</f>
        <v/>
      </c>
      <c r="F114" s="85" t="str">
        <f>IF(VLOOKUP(A114,出品作品一覧!$A$16:$L$255,8,FALSE)="","",VLOOKUP(A114,出品作品一覧!$A$16:$L$255,8,FALSE))</f>
        <v/>
      </c>
      <c r="G114" s="87">
        <v>168</v>
      </c>
      <c r="H114" s="77" t="str">
        <f>IF(VLOOKUP(G114,出品作品一覧!$A$16:$L$255,3,FALSE)="","",VLOOKUP(G114,出品作品一覧!$A$16:$L$255,3,FALSE))</f>
        <v/>
      </c>
      <c r="I114" s="74" t="str">
        <f>IF(VLOOKUP(G114,出品作品一覧!$A$16:$L$255,5,FALSE)="","",VLOOKUP(G114,出品作品一覧!$A$16:$L$255,5,FALSE))</f>
        <v/>
      </c>
      <c r="J114" s="74" t="str">
        <f>IF(VLOOKUP(G114,出品作品一覧!$A$16:$L$255,6,FALSE)="","",VLOOKUP(G114,出品作品一覧!$A$16:$L$255,6,FALSE))</f>
        <v/>
      </c>
      <c r="K114" s="74" t="str">
        <f>IF(VLOOKUP(G114,出品作品一覧!$A$16:$L$255,7,FALSE)="","",VLOOKUP(G114,出品作品一覧!$A$16:$L$255,7,FALSE))</f>
        <v/>
      </c>
      <c r="L114" s="75" t="str">
        <f>IF(VLOOKUP(G114,出品作品一覧!$A$16:$L$255,8,FALSE)="","",VLOOKUP(G114,出品作品一覧!$A$16:$L$255,8,FALSE))</f>
        <v/>
      </c>
    </row>
    <row r="115" spans="1:12" ht="16.5" customHeight="1">
      <c r="A115" s="72">
        <v>139</v>
      </c>
      <c r="B115" s="73" t="str">
        <f>IF(VLOOKUP(A115,出品作品一覧!$A$16:$L$255,3,FALSE)="","",VLOOKUP(A115,出品作品一覧!$A$16:$L$255,3,FALSE))</f>
        <v/>
      </c>
      <c r="C115" s="74" t="str">
        <f>IF(VLOOKUP(A115,出品作品一覧!$A$16:$L$255,5,FALSE)="","",VLOOKUP(A115,出品作品一覧!$A$16:$L$255,5,FALSE))</f>
        <v/>
      </c>
      <c r="D115" s="74" t="str">
        <f>IF(VLOOKUP(A115,出品作品一覧!$A$16:$L$255,6,FALSE)="","",VLOOKUP(A115,出品作品一覧!$A$16:$L$255,6,FALSE))</f>
        <v/>
      </c>
      <c r="E115" s="74" t="str">
        <f>IF(VLOOKUP(A115,出品作品一覧!$A$16:$L$255,7,FALSE)="","",VLOOKUP(A115,出品作品一覧!$A$16:$L$255,7,FALSE))</f>
        <v/>
      </c>
      <c r="F115" s="85" t="str">
        <f>IF(VLOOKUP(A115,出品作品一覧!$A$16:$L$255,8,FALSE)="","",VLOOKUP(A115,出品作品一覧!$A$16:$L$255,8,FALSE))</f>
        <v/>
      </c>
      <c r="G115" s="87">
        <v>169</v>
      </c>
      <c r="H115" s="77" t="str">
        <f>IF(VLOOKUP(G115,出品作品一覧!$A$16:$L$255,3,FALSE)="","",VLOOKUP(G115,出品作品一覧!$A$16:$L$255,3,FALSE))</f>
        <v/>
      </c>
      <c r="I115" s="74" t="str">
        <f>IF(VLOOKUP(G115,出品作品一覧!$A$16:$L$255,5,FALSE)="","",VLOOKUP(G115,出品作品一覧!$A$16:$L$255,5,FALSE))</f>
        <v/>
      </c>
      <c r="J115" s="74" t="str">
        <f>IF(VLOOKUP(G115,出品作品一覧!$A$16:$L$255,6,FALSE)="","",VLOOKUP(G115,出品作品一覧!$A$16:$L$255,6,FALSE))</f>
        <v/>
      </c>
      <c r="K115" s="74" t="str">
        <f>IF(VLOOKUP(G115,出品作品一覧!$A$16:$L$255,7,FALSE)="","",VLOOKUP(G115,出品作品一覧!$A$16:$L$255,7,FALSE))</f>
        <v/>
      </c>
      <c r="L115" s="75" t="str">
        <f>IF(VLOOKUP(G115,出品作品一覧!$A$16:$L$255,8,FALSE)="","",VLOOKUP(G115,出品作品一覧!$A$16:$L$255,8,FALSE))</f>
        <v/>
      </c>
    </row>
    <row r="116" spans="1:12" ht="16.5" customHeight="1">
      <c r="A116" s="78">
        <v>140</v>
      </c>
      <c r="B116" s="79" t="str">
        <f>IF(VLOOKUP(A116,出品作品一覧!$A$16:$L$255,3,FALSE)="","",VLOOKUP(A116,出品作品一覧!$A$16:$L$255,3,FALSE))</f>
        <v/>
      </c>
      <c r="C116" s="80" t="str">
        <f>IF(VLOOKUP(A116,出品作品一覧!$A$16:$L$255,5,FALSE)="","",VLOOKUP(A116,出品作品一覧!$A$16:$L$255,5,FALSE))</f>
        <v/>
      </c>
      <c r="D116" s="80" t="str">
        <f>IF(VLOOKUP(A116,出品作品一覧!$A$16:$L$255,6,FALSE)="","",VLOOKUP(A116,出品作品一覧!$A$16:$L$255,6,FALSE))</f>
        <v/>
      </c>
      <c r="E116" s="80" t="str">
        <f>IF(VLOOKUP(A116,出品作品一覧!$A$16:$L$255,7,FALSE)="","",VLOOKUP(A116,出品作品一覧!$A$16:$L$255,7,FALSE))</f>
        <v/>
      </c>
      <c r="F116" s="88" t="str">
        <f>IF(VLOOKUP(A116,出品作品一覧!$A$16:$L$255,8,FALSE)="","",VLOOKUP(A116,出品作品一覧!$A$16:$L$255,8,FALSE))</f>
        <v/>
      </c>
      <c r="G116" s="89">
        <v>170</v>
      </c>
      <c r="H116" s="83" t="str">
        <f>IF(VLOOKUP(G116,出品作品一覧!$A$16:$L$255,3,FALSE)="","",VLOOKUP(G116,出品作品一覧!$A$16:$L$255,3,FALSE))</f>
        <v/>
      </c>
      <c r="I116" s="80" t="str">
        <f>IF(VLOOKUP(G116,出品作品一覧!$A$16:$L$255,5,FALSE)="","",VLOOKUP(G116,出品作品一覧!$A$16:$L$255,5,FALSE))</f>
        <v/>
      </c>
      <c r="J116" s="80" t="str">
        <f>IF(VLOOKUP(G116,出品作品一覧!$A$16:$L$255,6,FALSE)="","",VLOOKUP(G116,出品作品一覧!$A$16:$L$255,6,FALSE))</f>
        <v/>
      </c>
      <c r="K116" s="80" t="str">
        <f>IF(VLOOKUP(G116,出品作品一覧!$A$16:$L$255,7,FALSE)="","",VLOOKUP(G116,出品作品一覧!$A$16:$L$255,7,FALSE))</f>
        <v/>
      </c>
      <c r="L116" s="81" t="str">
        <f>IF(VLOOKUP(G116,出品作品一覧!$A$16:$L$255,8,FALSE)="","",VLOOKUP(G116,出品作品一覧!$A$16:$L$255,8,FALSE))</f>
        <v/>
      </c>
    </row>
    <row r="117" spans="1:12" ht="16.5" customHeight="1">
      <c r="A117" s="66">
        <v>141</v>
      </c>
      <c r="B117" s="67" t="str">
        <f>IF(VLOOKUP(A117,出品作品一覧!$A$16:$L$255,3,FALSE)="","",VLOOKUP(A117,出品作品一覧!$A$16:$L$255,3,FALSE))</f>
        <v/>
      </c>
      <c r="C117" s="68" t="str">
        <f>IF(VLOOKUP(A117,出品作品一覧!$A$16:$L$255,5,FALSE)="","",VLOOKUP(A117,出品作品一覧!$A$16:$L$255,5,FALSE))</f>
        <v/>
      </c>
      <c r="D117" s="68" t="str">
        <f>IF(VLOOKUP(A117,出品作品一覧!$A$16:$L$255,6,FALSE)="","",VLOOKUP(A117,出品作品一覧!$A$16:$L$255,6,FALSE))</f>
        <v/>
      </c>
      <c r="E117" s="68" t="str">
        <f>IF(VLOOKUP(A117,出品作品一覧!$A$16:$L$255,7,FALSE)="","",VLOOKUP(A117,出品作品一覧!$A$16:$L$255,7,FALSE))</f>
        <v/>
      </c>
      <c r="F117" s="90" t="str">
        <f>IF(VLOOKUP(A117,出品作品一覧!$A$16:$L$255,8,FALSE)="","",VLOOKUP(A117,出品作品一覧!$A$16:$L$255,8,FALSE))</f>
        <v/>
      </c>
      <c r="G117" s="91">
        <v>171</v>
      </c>
      <c r="H117" s="71" t="str">
        <f>IF(VLOOKUP(G117,出品作品一覧!$A$16:$L$255,3,FALSE)="","",VLOOKUP(G117,出品作品一覧!$A$16:$L$255,3,FALSE))</f>
        <v/>
      </c>
      <c r="I117" s="68" t="str">
        <f>IF(VLOOKUP(G117,出品作品一覧!$A$16:$L$255,5,FALSE)="","",VLOOKUP(G117,出品作品一覧!$A$16:$L$255,5,FALSE))</f>
        <v/>
      </c>
      <c r="J117" s="68" t="str">
        <f>IF(VLOOKUP(G117,出品作品一覧!$A$16:$L$255,6,FALSE)="","",VLOOKUP(G117,出品作品一覧!$A$16:$L$255,6,FALSE))</f>
        <v/>
      </c>
      <c r="K117" s="68" t="str">
        <f>IF(VLOOKUP(G117,出品作品一覧!$A$16:$L$255,7,FALSE)="","",VLOOKUP(G117,出品作品一覧!$A$16:$L$255,7,FALSE))</f>
        <v/>
      </c>
      <c r="L117" s="69" t="str">
        <f>IF(VLOOKUP(G117,出品作品一覧!$A$16:$L$255,8,FALSE)="","",VLOOKUP(G117,出品作品一覧!$A$16:$L$255,8,FALSE))</f>
        <v/>
      </c>
    </row>
    <row r="118" spans="1:12" ht="16.5" customHeight="1">
      <c r="A118" s="72">
        <v>142</v>
      </c>
      <c r="B118" s="73" t="str">
        <f>IF(VLOOKUP(A118,出品作品一覧!$A$16:$L$255,3,FALSE)="","",VLOOKUP(A118,出品作品一覧!$A$16:$L$255,3,FALSE))</f>
        <v/>
      </c>
      <c r="C118" s="74" t="str">
        <f>IF(VLOOKUP(A118,出品作品一覧!$A$16:$L$255,5,FALSE)="","",VLOOKUP(A118,出品作品一覧!$A$16:$L$255,5,FALSE))</f>
        <v/>
      </c>
      <c r="D118" s="74" t="str">
        <f>IF(VLOOKUP(A118,出品作品一覧!$A$16:$L$255,6,FALSE)="","",VLOOKUP(A118,出品作品一覧!$A$16:$L$255,6,FALSE))</f>
        <v/>
      </c>
      <c r="E118" s="74" t="str">
        <f>IF(VLOOKUP(A118,出品作品一覧!$A$16:$L$255,7,FALSE)="","",VLOOKUP(A118,出品作品一覧!$A$16:$L$255,7,FALSE))</f>
        <v/>
      </c>
      <c r="F118" s="85" t="str">
        <f>IF(VLOOKUP(A118,出品作品一覧!$A$16:$L$255,8,FALSE)="","",VLOOKUP(A118,出品作品一覧!$A$16:$L$255,8,FALSE))</f>
        <v/>
      </c>
      <c r="G118" s="87">
        <v>172</v>
      </c>
      <c r="H118" s="77" t="str">
        <f>IF(VLOOKUP(G118,出品作品一覧!$A$16:$L$255,3,FALSE)="","",VLOOKUP(G118,出品作品一覧!$A$16:$L$255,3,FALSE))</f>
        <v/>
      </c>
      <c r="I118" s="74" t="str">
        <f>IF(VLOOKUP(G118,出品作品一覧!$A$16:$L$255,5,FALSE)="","",VLOOKUP(G118,出品作品一覧!$A$16:$L$255,5,FALSE))</f>
        <v/>
      </c>
      <c r="J118" s="74" t="str">
        <f>IF(VLOOKUP(G118,出品作品一覧!$A$16:$L$255,6,FALSE)="","",VLOOKUP(G118,出品作品一覧!$A$16:$L$255,6,FALSE))</f>
        <v/>
      </c>
      <c r="K118" s="74" t="str">
        <f>IF(VLOOKUP(G118,出品作品一覧!$A$16:$L$255,7,FALSE)="","",VLOOKUP(G118,出品作品一覧!$A$16:$L$255,7,FALSE))</f>
        <v/>
      </c>
      <c r="L118" s="75" t="str">
        <f>IF(VLOOKUP(G118,出品作品一覧!$A$16:$L$255,8,FALSE)="","",VLOOKUP(G118,出品作品一覧!$A$16:$L$255,8,FALSE))</f>
        <v/>
      </c>
    </row>
    <row r="119" spans="1:12" ht="16.5" customHeight="1">
      <c r="A119" s="72">
        <v>143</v>
      </c>
      <c r="B119" s="73" t="str">
        <f>IF(VLOOKUP(A119,出品作品一覧!$A$16:$L$255,3,FALSE)="","",VLOOKUP(A119,出品作品一覧!$A$16:$L$255,3,FALSE))</f>
        <v/>
      </c>
      <c r="C119" s="74" t="str">
        <f>IF(VLOOKUP(A119,出品作品一覧!$A$16:$L$255,5,FALSE)="","",VLOOKUP(A119,出品作品一覧!$A$16:$L$255,5,FALSE))</f>
        <v/>
      </c>
      <c r="D119" s="74" t="str">
        <f>IF(VLOOKUP(A119,出品作品一覧!$A$16:$L$255,6,FALSE)="","",VLOOKUP(A119,出品作品一覧!$A$16:$L$255,6,FALSE))</f>
        <v/>
      </c>
      <c r="E119" s="74" t="str">
        <f>IF(VLOOKUP(A119,出品作品一覧!$A$16:$L$255,7,FALSE)="","",VLOOKUP(A119,出品作品一覧!$A$16:$L$255,7,FALSE))</f>
        <v/>
      </c>
      <c r="F119" s="85" t="str">
        <f>IF(VLOOKUP(A119,出品作品一覧!$A$16:$L$255,8,FALSE)="","",VLOOKUP(A119,出品作品一覧!$A$16:$L$255,8,FALSE))</f>
        <v/>
      </c>
      <c r="G119" s="87">
        <v>173</v>
      </c>
      <c r="H119" s="77" t="str">
        <f>IF(VLOOKUP(G119,出品作品一覧!$A$16:$L$255,3,FALSE)="","",VLOOKUP(G119,出品作品一覧!$A$16:$L$255,3,FALSE))</f>
        <v/>
      </c>
      <c r="I119" s="74" t="str">
        <f>IF(VLOOKUP(G119,出品作品一覧!$A$16:$L$255,5,FALSE)="","",VLOOKUP(G119,出品作品一覧!$A$16:$L$255,5,FALSE))</f>
        <v/>
      </c>
      <c r="J119" s="74" t="str">
        <f>IF(VLOOKUP(G119,出品作品一覧!$A$16:$L$255,6,FALSE)="","",VLOOKUP(G119,出品作品一覧!$A$16:$L$255,6,FALSE))</f>
        <v/>
      </c>
      <c r="K119" s="74" t="str">
        <f>IF(VLOOKUP(G119,出品作品一覧!$A$16:$L$255,7,FALSE)="","",VLOOKUP(G119,出品作品一覧!$A$16:$L$255,7,FALSE))</f>
        <v/>
      </c>
      <c r="L119" s="75" t="str">
        <f>IF(VLOOKUP(G119,出品作品一覧!$A$16:$L$255,8,FALSE)="","",VLOOKUP(G119,出品作品一覧!$A$16:$L$255,8,FALSE))</f>
        <v/>
      </c>
    </row>
    <row r="120" spans="1:12" ht="16.5" customHeight="1">
      <c r="A120" s="72">
        <v>144</v>
      </c>
      <c r="B120" s="73" t="str">
        <f>IF(VLOOKUP(A120,出品作品一覧!$A$16:$L$255,3,FALSE)="","",VLOOKUP(A120,出品作品一覧!$A$16:$L$255,3,FALSE))</f>
        <v/>
      </c>
      <c r="C120" s="74" t="str">
        <f>IF(VLOOKUP(A120,出品作品一覧!$A$16:$L$255,5,FALSE)="","",VLOOKUP(A120,出品作品一覧!$A$16:$L$255,5,FALSE))</f>
        <v/>
      </c>
      <c r="D120" s="74" t="str">
        <f>IF(VLOOKUP(A120,出品作品一覧!$A$16:$L$255,6,FALSE)="","",VLOOKUP(A120,出品作品一覧!$A$16:$L$255,6,FALSE))</f>
        <v/>
      </c>
      <c r="E120" s="74" t="str">
        <f>IF(VLOOKUP(A120,出品作品一覧!$A$16:$L$255,7,FALSE)="","",VLOOKUP(A120,出品作品一覧!$A$16:$L$255,7,FALSE))</f>
        <v/>
      </c>
      <c r="F120" s="85" t="str">
        <f>IF(VLOOKUP(A120,出品作品一覧!$A$16:$L$255,8,FALSE)="","",VLOOKUP(A120,出品作品一覧!$A$16:$L$255,8,FALSE))</f>
        <v/>
      </c>
      <c r="G120" s="87">
        <v>174</v>
      </c>
      <c r="H120" s="77" t="str">
        <f>IF(VLOOKUP(G120,出品作品一覧!$A$16:$L$255,3,FALSE)="","",VLOOKUP(G120,出品作品一覧!$A$16:$L$255,3,FALSE))</f>
        <v/>
      </c>
      <c r="I120" s="74" t="str">
        <f>IF(VLOOKUP(G120,出品作品一覧!$A$16:$L$255,5,FALSE)="","",VLOOKUP(G120,出品作品一覧!$A$16:$L$255,5,FALSE))</f>
        <v/>
      </c>
      <c r="J120" s="74" t="str">
        <f>IF(VLOOKUP(G120,出品作品一覧!$A$16:$L$255,6,FALSE)="","",VLOOKUP(G120,出品作品一覧!$A$16:$L$255,6,FALSE))</f>
        <v/>
      </c>
      <c r="K120" s="74" t="str">
        <f>IF(VLOOKUP(G120,出品作品一覧!$A$16:$L$255,7,FALSE)="","",VLOOKUP(G120,出品作品一覧!$A$16:$L$255,7,FALSE))</f>
        <v/>
      </c>
      <c r="L120" s="75" t="str">
        <f>IF(VLOOKUP(G120,出品作品一覧!$A$16:$L$255,8,FALSE)="","",VLOOKUP(G120,出品作品一覧!$A$16:$L$255,8,FALSE))</f>
        <v/>
      </c>
    </row>
    <row r="121" spans="1:12" ht="16.5" customHeight="1">
      <c r="A121" s="72">
        <v>145</v>
      </c>
      <c r="B121" s="73" t="str">
        <f>IF(VLOOKUP(A121,出品作品一覧!$A$16:$L$255,3,FALSE)="","",VLOOKUP(A121,出品作品一覧!$A$16:$L$255,3,FALSE))</f>
        <v/>
      </c>
      <c r="C121" s="74" t="str">
        <f>IF(VLOOKUP(A121,出品作品一覧!$A$16:$L$255,5,FALSE)="","",VLOOKUP(A121,出品作品一覧!$A$16:$L$255,5,FALSE))</f>
        <v/>
      </c>
      <c r="D121" s="74" t="str">
        <f>IF(VLOOKUP(A121,出品作品一覧!$A$16:$L$255,6,FALSE)="","",VLOOKUP(A121,出品作品一覧!$A$16:$L$255,6,FALSE))</f>
        <v/>
      </c>
      <c r="E121" s="74" t="str">
        <f>IF(VLOOKUP(A121,出品作品一覧!$A$16:$L$255,7,FALSE)="","",VLOOKUP(A121,出品作品一覧!$A$16:$L$255,7,FALSE))</f>
        <v/>
      </c>
      <c r="F121" s="85" t="str">
        <f>IF(VLOOKUP(A121,出品作品一覧!$A$16:$L$255,8,FALSE)="","",VLOOKUP(A121,出品作品一覧!$A$16:$L$255,8,FALSE))</f>
        <v/>
      </c>
      <c r="G121" s="87">
        <v>175</v>
      </c>
      <c r="H121" s="77" t="str">
        <f>IF(VLOOKUP(G121,出品作品一覧!$A$16:$L$255,3,FALSE)="","",VLOOKUP(G121,出品作品一覧!$A$16:$L$255,3,FALSE))</f>
        <v/>
      </c>
      <c r="I121" s="74" t="str">
        <f>IF(VLOOKUP(G121,出品作品一覧!$A$16:$L$255,5,FALSE)="","",VLOOKUP(G121,出品作品一覧!$A$16:$L$255,5,FALSE))</f>
        <v/>
      </c>
      <c r="J121" s="74" t="str">
        <f>IF(VLOOKUP(G121,出品作品一覧!$A$16:$L$255,6,FALSE)="","",VLOOKUP(G121,出品作品一覧!$A$16:$L$255,6,FALSE))</f>
        <v/>
      </c>
      <c r="K121" s="74" t="str">
        <f>IF(VLOOKUP(G121,出品作品一覧!$A$16:$L$255,7,FALSE)="","",VLOOKUP(G121,出品作品一覧!$A$16:$L$255,7,FALSE))</f>
        <v/>
      </c>
      <c r="L121" s="75" t="str">
        <f>IF(VLOOKUP(G121,出品作品一覧!$A$16:$L$255,8,FALSE)="","",VLOOKUP(G121,出品作品一覧!$A$16:$L$255,8,FALSE))</f>
        <v/>
      </c>
    </row>
    <row r="122" spans="1:12" ht="16.5" customHeight="1">
      <c r="A122" s="72">
        <v>146</v>
      </c>
      <c r="B122" s="73" t="str">
        <f>IF(VLOOKUP(A122,出品作品一覧!$A$16:$L$255,3,FALSE)="","",VLOOKUP(A122,出品作品一覧!$A$16:$L$255,3,FALSE))</f>
        <v/>
      </c>
      <c r="C122" s="74" t="str">
        <f>IF(VLOOKUP(A122,出品作品一覧!$A$16:$L$255,5,FALSE)="","",VLOOKUP(A122,出品作品一覧!$A$16:$L$255,5,FALSE))</f>
        <v/>
      </c>
      <c r="D122" s="74" t="str">
        <f>IF(VLOOKUP(A122,出品作品一覧!$A$16:$L$255,6,FALSE)="","",VLOOKUP(A122,出品作品一覧!$A$16:$L$255,6,FALSE))</f>
        <v/>
      </c>
      <c r="E122" s="74" t="str">
        <f>IF(VLOOKUP(A122,出品作品一覧!$A$16:$L$255,7,FALSE)="","",VLOOKUP(A122,出品作品一覧!$A$16:$L$255,7,FALSE))</f>
        <v/>
      </c>
      <c r="F122" s="85" t="str">
        <f>IF(VLOOKUP(A122,出品作品一覧!$A$16:$L$255,8,FALSE)="","",VLOOKUP(A122,出品作品一覧!$A$16:$L$255,8,FALSE))</f>
        <v/>
      </c>
      <c r="G122" s="87">
        <v>176</v>
      </c>
      <c r="H122" s="77" t="str">
        <f>IF(VLOOKUP(G122,出品作品一覧!$A$16:$L$255,3,FALSE)="","",VLOOKUP(G122,出品作品一覧!$A$16:$L$255,3,FALSE))</f>
        <v/>
      </c>
      <c r="I122" s="74" t="str">
        <f>IF(VLOOKUP(G122,出品作品一覧!$A$16:$L$255,5,FALSE)="","",VLOOKUP(G122,出品作品一覧!$A$16:$L$255,5,FALSE))</f>
        <v/>
      </c>
      <c r="J122" s="74" t="str">
        <f>IF(VLOOKUP(G122,出品作品一覧!$A$16:$L$255,6,FALSE)="","",VLOOKUP(G122,出品作品一覧!$A$16:$L$255,6,FALSE))</f>
        <v/>
      </c>
      <c r="K122" s="74" t="str">
        <f>IF(VLOOKUP(G122,出品作品一覧!$A$16:$L$255,7,FALSE)="","",VLOOKUP(G122,出品作品一覧!$A$16:$L$255,7,FALSE))</f>
        <v/>
      </c>
      <c r="L122" s="75" t="str">
        <f>IF(VLOOKUP(G122,出品作品一覧!$A$16:$L$255,8,FALSE)="","",VLOOKUP(G122,出品作品一覧!$A$16:$L$255,8,FALSE))</f>
        <v/>
      </c>
    </row>
    <row r="123" spans="1:12" ht="16.5" customHeight="1">
      <c r="A123" s="72">
        <v>147</v>
      </c>
      <c r="B123" s="73" t="str">
        <f>IF(VLOOKUP(A123,出品作品一覧!$A$16:$L$255,3,FALSE)="","",VLOOKUP(A123,出品作品一覧!$A$16:$L$255,3,FALSE))</f>
        <v/>
      </c>
      <c r="C123" s="74" t="str">
        <f>IF(VLOOKUP(A123,出品作品一覧!$A$16:$L$255,5,FALSE)="","",VLOOKUP(A123,出品作品一覧!$A$16:$L$255,5,FALSE))</f>
        <v/>
      </c>
      <c r="D123" s="74" t="str">
        <f>IF(VLOOKUP(A123,出品作品一覧!$A$16:$L$255,6,FALSE)="","",VLOOKUP(A123,出品作品一覧!$A$16:$L$255,6,FALSE))</f>
        <v/>
      </c>
      <c r="E123" s="74" t="str">
        <f>IF(VLOOKUP(A123,出品作品一覧!$A$16:$L$255,7,FALSE)="","",VLOOKUP(A123,出品作品一覧!$A$16:$L$255,7,FALSE))</f>
        <v/>
      </c>
      <c r="F123" s="85" t="str">
        <f>IF(VLOOKUP(A123,出品作品一覧!$A$16:$L$255,8,FALSE)="","",VLOOKUP(A123,出品作品一覧!$A$16:$L$255,8,FALSE))</f>
        <v/>
      </c>
      <c r="G123" s="87">
        <v>177</v>
      </c>
      <c r="H123" s="77" t="str">
        <f>IF(VLOOKUP(G123,出品作品一覧!$A$16:$L$255,3,FALSE)="","",VLOOKUP(G123,出品作品一覧!$A$16:$L$255,3,FALSE))</f>
        <v/>
      </c>
      <c r="I123" s="74" t="str">
        <f>IF(VLOOKUP(G123,出品作品一覧!$A$16:$L$255,5,FALSE)="","",VLOOKUP(G123,出品作品一覧!$A$16:$L$255,5,FALSE))</f>
        <v/>
      </c>
      <c r="J123" s="74" t="str">
        <f>IF(VLOOKUP(G123,出品作品一覧!$A$16:$L$255,6,FALSE)="","",VLOOKUP(G123,出品作品一覧!$A$16:$L$255,6,FALSE))</f>
        <v/>
      </c>
      <c r="K123" s="74" t="str">
        <f>IF(VLOOKUP(G123,出品作品一覧!$A$16:$L$255,7,FALSE)="","",VLOOKUP(G123,出品作品一覧!$A$16:$L$255,7,FALSE))</f>
        <v/>
      </c>
      <c r="L123" s="75" t="str">
        <f>IF(VLOOKUP(G123,出品作品一覧!$A$16:$L$255,8,FALSE)="","",VLOOKUP(G123,出品作品一覧!$A$16:$L$255,8,FALSE))</f>
        <v/>
      </c>
    </row>
    <row r="124" spans="1:12" ht="16.5" customHeight="1">
      <c r="A124" s="72">
        <v>148</v>
      </c>
      <c r="B124" s="73" t="str">
        <f>IF(VLOOKUP(A124,出品作品一覧!$A$16:$L$255,3,FALSE)="","",VLOOKUP(A124,出品作品一覧!$A$16:$L$255,3,FALSE))</f>
        <v/>
      </c>
      <c r="C124" s="74" t="str">
        <f>IF(VLOOKUP(A124,出品作品一覧!$A$16:$L$255,5,FALSE)="","",VLOOKUP(A124,出品作品一覧!$A$16:$L$255,5,FALSE))</f>
        <v/>
      </c>
      <c r="D124" s="74" t="str">
        <f>IF(VLOOKUP(A124,出品作品一覧!$A$16:$L$255,6,FALSE)="","",VLOOKUP(A124,出品作品一覧!$A$16:$L$255,6,FALSE))</f>
        <v/>
      </c>
      <c r="E124" s="74" t="str">
        <f>IF(VLOOKUP(A124,出品作品一覧!$A$16:$L$255,7,FALSE)="","",VLOOKUP(A124,出品作品一覧!$A$16:$L$255,7,FALSE))</f>
        <v/>
      </c>
      <c r="F124" s="85" t="str">
        <f>IF(VLOOKUP(A124,出品作品一覧!$A$16:$L$255,8,FALSE)="","",VLOOKUP(A124,出品作品一覧!$A$16:$L$255,8,FALSE))</f>
        <v/>
      </c>
      <c r="G124" s="87">
        <v>178</v>
      </c>
      <c r="H124" s="77" t="str">
        <f>IF(VLOOKUP(G124,出品作品一覧!$A$16:$L$255,3,FALSE)="","",VLOOKUP(G124,出品作品一覧!$A$16:$L$255,3,FALSE))</f>
        <v/>
      </c>
      <c r="I124" s="74" t="str">
        <f>IF(VLOOKUP(G124,出品作品一覧!$A$16:$L$255,5,FALSE)="","",VLOOKUP(G124,出品作品一覧!$A$16:$L$255,5,FALSE))</f>
        <v/>
      </c>
      <c r="J124" s="74" t="str">
        <f>IF(VLOOKUP(G124,出品作品一覧!$A$16:$L$255,6,FALSE)="","",VLOOKUP(G124,出品作品一覧!$A$16:$L$255,6,FALSE))</f>
        <v/>
      </c>
      <c r="K124" s="74" t="str">
        <f>IF(VLOOKUP(G124,出品作品一覧!$A$16:$L$255,7,FALSE)="","",VLOOKUP(G124,出品作品一覧!$A$16:$L$255,7,FALSE))</f>
        <v/>
      </c>
      <c r="L124" s="75" t="str">
        <f>IF(VLOOKUP(G124,出品作品一覧!$A$16:$L$255,8,FALSE)="","",VLOOKUP(G124,出品作品一覧!$A$16:$L$255,8,FALSE))</f>
        <v/>
      </c>
    </row>
    <row r="125" spans="1:12" ht="16.5" customHeight="1">
      <c r="A125" s="72">
        <v>149</v>
      </c>
      <c r="B125" s="73" t="str">
        <f>IF(VLOOKUP(A125,出品作品一覧!$A$16:$L$255,3,FALSE)="","",VLOOKUP(A125,出品作品一覧!$A$16:$L$255,3,FALSE))</f>
        <v/>
      </c>
      <c r="C125" s="74" t="str">
        <f>IF(VLOOKUP(A125,出品作品一覧!$A$16:$L$255,5,FALSE)="","",VLOOKUP(A125,出品作品一覧!$A$16:$L$255,5,FALSE))</f>
        <v/>
      </c>
      <c r="D125" s="74" t="str">
        <f>IF(VLOOKUP(A125,出品作品一覧!$A$16:$L$255,6,FALSE)="","",VLOOKUP(A125,出品作品一覧!$A$16:$L$255,6,FALSE))</f>
        <v/>
      </c>
      <c r="E125" s="74" t="str">
        <f>IF(VLOOKUP(A125,出品作品一覧!$A$16:$L$255,7,FALSE)="","",VLOOKUP(A125,出品作品一覧!$A$16:$L$255,7,FALSE))</f>
        <v/>
      </c>
      <c r="F125" s="85" t="str">
        <f>IF(VLOOKUP(A125,出品作品一覧!$A$16:$L$255,8,FALSE)="","",VLOOKUP(A125,出品作品一覧!$A$16:$L$255,8,FALSE))</f>
        <v/>
      </c>
      <c r="G125" s="87">
        <v>179</v>
      </c>
      <c r="H125" s="77" t="str">
        <f>IF(VLOOKUP(G125,出品作品一覧!$A$16:$L$255,3,FALSE)="","",VLOOKUP(G125,出品作品一覧!$A$16:$L$255,3,FALSE))</f>
        <v/>
      </c>
      <c r="I125" s="74" t="str">
        <f>IF(VLOOKUP(G125,出品作品一覧!$A$16:$L$255,5,FALSE)="","",VLOOKUP(G125,出品作品一覧!$A$16:$L$255,5,FALSE))</f>
        <v/>
      </c>
      <c r="J125" s="74" t="str">
        <f>IF(VLOOKUP(G125,出品作品一覧!$A$16:$L$255,6,FALSE)="","",VLOOKUP(G125,出品作品一覧!$A$16:$L$255,6,FALSE))</f>
        <v/>
      </c>
      <c r="K125" s="74" t="str">
        <f>IF(VLOOKUP(G125,出品作品一覧!$A$16:$L$255,7,FALSE)="","",VLOOKUP(G125,出品作品一覧!$A$16:$L$255,7,FALSE))</f>
        <v/>
      </c>
      <c r="L125" s="75" t="str">
        <f>IF(VLOOKUP(G125,出品作品一覧!$A$16:$L$255,8,FALSE)="","",VLOOKUP(G125,出品作品一覧!$A$16:$L$255,8,FALSE))</f>
        <v/>
      </c>
    </row>
    <row r="126" spans="1:12" ht="16.5" customHeight="1">
      <c r="A126" s="86">
        <v>150</v>
      </c>
      <c r="B126" s="79" t="str">
        <f>IF(VLOOKUP(A126,出品作品一覧!$A$16:$L$255,3,FALSE)="","",VLOOKUP(A126,出品作品一覧!$A$16:$L$255,3,FALSE))</f>
        <v/>
      </c>
      <c r="C126" s="80" t="str">
        <f>IF(VLOOKUP(A126,出品作品一覧!$A$16:$L$255,5,FALSE)="","",VLOOKUP(A126,出品作品一覧!$A$16:$L$255,5,FALSE))</f>
        <v/>
      </c>
      <c r="D126" s="80" t="str">
        <f>IF(VLOOKUP(A126,出品作品一覧!$A$16:$L$255,6,FALSE)="","",VLOOKUP(A126,出品作品一覧!$A$16:$L$255,6,FALSE))</f>
        <v/>
      </c>
      <c r="E126" s="80" t="str">
        <f>IF(VLOOKUP(A126,出品作品一覧!$A$16:$L$255,7,FALSE)="","",VLOOKUP(A126,出品作品一覧!$A$16:$L$255,7,FALSE))</f>
        <v/>
      </c>
      <c r="F126" s="88" t="str">
        <f>IF(VLOOKUP(A126,出品作品一覧!$A$16:$L$255,8,FALSE)="","",VLOOKUP(A126,出品作品一覧!$A$16:$L$255,8,FALSE))</f>
        <v/>
      </c>
      <c r="G126" s="89">
        <v>180</v>
      </c>
      <c r="H126" s="83" t="str">
        <f>IF(VLOOKUP(G126,出品作品一覧!$A$16:$L$255,3,FALSE)="","",VLOOKUP(G126,出品作品一覧!$A$16:$L$255,3,FALSE))</f>
        <v/>
      </c>
      <c r="I126" s="80" t="str">
        <f>IF(VLOOKUP(G126,出品作品一覧!$A$16:$L$255,5,FALSE)="","",VLOOKUP(G126,出品作品一覧!$A$16:$L$255,5,FALSE))</f>
        <v/>
      </c>
      <c r="J126" s="80" t="str">
        <f>IF(VLOOKUP(G126,出品作品一覧!$A$16:$L$255,6,FALSE)="","",VLOOKUP(G126,出品作品一覧!$A$16:$L$255,6,FALSE))</f>
        <v/>
      </c>
      <c r="K126" s="80" t="str">
        <f>IF(VLOOKUP(G126,出品作品一覧!$A$16:$L$255,7,FALSE)="","",VLOOKUP(G126,出品作品一覧!$A$16:$L$255,7,FALSE))</f>
        <v/>
      </c>
      <c r="L126" s="81" t="str">
        <f>IF(VLOOKUP(G126,出品作品一覧!$A$16:$L$255,8,FALSE)="","",VLOOKUP(G126,出品作品一覧!$A$16:$L$255,8,FALSE))</f>
        <v/>
      </c>
    </row>
    <row r="127" spans="1:12" ht="16.5" customHeight="1">
      <c r="A127" s="287" t="s">
        <v>145</v>
      </c>
      <c r="B127" s="281"/>
      <c r="C127" s="281" t="str">
        <f>IF(出品作品一覧!$C$4="","",(出品作品一覧!$C$4))</f>
        <v/>
      </c>
      <c r="D127" s="281"/>
      <c r="E127" s="281"/>
      <c r="F127" s="282"/>
      <c r="G127" s="287" t="s">
        <v>189</v>
      </c>
      <c r="H127" s="281"/>
      <c r="I127" s="281" t="str">
        <f>IF(出品作品一覧!$C$5="","",(出品作品一覧!$C$5))</f>
        <v/>
      </c>
      <c r="J127" s="281"/>
      <c r="K127" s="281"/>
      <c r="L127" s="282"/>
    </row>
    <row r="128" spans="1:12" ht="16.5" customHeight="1">
      <c r="A128" s="288"/>
      <c r="B128" s="265"/>
      <c r="C128" s="265" t="str">
        <f>IF(出品作品一覧!$D$4="","",(出品作品一覧!$D$4))</f>
        <v/>
      </c>
      <c r="D128" s="265"/>
      <c r="E128" s="265"/>
      <c r="F128" s="266"/>
      <c r="G128" s="288" t="s">
        <v>190</v>
      </c>
      <c r="H128" s="265"/>
      <c r="I128" s="265" t="str">
        <f>IF(出品作品一覧!$C$6="","",(出品作品一覧!$C$6)&amp;"名")</f>
        <v/>
      </c>
      <c r="J128" s="265"/>
      <c r="K128" s="265"/>
      <c r="L128" s="266"/>
    </row>
    <row r="129" spans="1:12" ht="16.5" customHeight="1">
      <c r="A129" s="294"/>
      <c r="B129" s="295"/>
      <c r="C129" s="295" t="str">
        <f>IF(出品作品一覧!$E$4="","",(出品作品一覧!$E$4))</f>
        <v/>
      </c>
      <c r="D129" s="295"/>
      <c r="E129" s="295"/>
      <c r="F129" s="297"/>
      <c r="G129" s="294"/>
      <c r="H129" s="295"/>
      <c r="I129" s="295"/>
      <c r="J129" s="295"/>
      <c r="K129" s="295"/>
      <c r="L129" s="297"/>
    </row>
    <row r="130" spans="1:12" ht="16.5" customHeight="1">
      <c r="A130" s="267" t="s">
        <v>149</v>
      </c>
      <c r="B130" s="268"/>
      <c r="C130" s="268"/>
      <c r="D130" s="268"/>
      <c r="E130" s="268"/>
      <c r="F130" s="268"/>
      <c r="G130" s="268"/>
      <c r="H130" s="268"/>
      <c r="I130" s="268"/>
      <c r="J130" s="268"/>
      <c r="K130" s="268"/>
      <c r="L130" s="269"/>
    </row>
    <row r="131" spans="1:12" ht="19.5" customHeight="1">
      <c r="A131" s="270" t="str">
        <f>IF(出品作品一覧!$J$3="","",(出品作品一覧!$J$3))</f>
        <v>〈ここは必ず記入してください〉</v>
      </c>
      <c r="B131" s="271"/>
      <c r="C131" s="271"/>
      <c r="D131" s="271"/>
      <c r="E131" s="271"/>
      <c r="F131" s="271"/>
      <c r="G131" s="271"/>
      <c r="H131" s="271"/>
      <c r="I131" s="271"/>
      <c r="J131" s="271"/>
      <c r="K131" s="271"/>
      <c r="L131" s="272"/>
    </row>
    <row r="132" spans="1:12" ht="19.5" customHeight="1">
      <c r="A132" s="273"/>
      <c r="B132" s="274"/>
      <c r="C132" s="274"/>
      <c r="D132" s="274"/>
      <c r="E132" s="274"/>
      <c r="F132" s="274"/>
      <c r="G132" s="274"/>
      <c r="H132" s="274"/>
      <c r="I132" s="274"/>
      <c r="J132" s="274"/>
      <c r="K132" s="274"/>
      <c r="L132" s="275"/>
    </row>
    <row r="133" spans="1:12" ht="19.5" customHeight="1">
      <c r="A133" s="273"/>
      <c r="B133" s="274"/>
      <c r="C133" s="274"/>
      <c r="D133" s="274"/>
      <c r="E133" s="274"/>
      <c r="F133" s="274"/>
      <c r="G133" s="274"/>
      <c r="H133" s="274"/>
      <c r="I133" s="274"/>
      <c r="J133" s="274"/>
      <c r="K133" s="274"/>
      <c r="L133" s="275"/>
    </row>
    <row r="134" spans="1:12" ht="19.5" customHeight="1">
      <c r="A134" s="273"/>
      <c r="B134" s="274"/>
      <c r="C134" s="274"/>
      <c r="D134" s="274"/>
      <c r="E134" s="274"/>
      <c r="F134" s="274"/>
      <c r="G134" s="274"/>
      <c r="H134" s="274"/>
      <c r="I134" s="274"/>
      <c r="J134" s="274"/>
      <c r="K134" s="274"/>
      <c r="L134" s="275"/>
    </row>
    <row r="135" spans="1:12" ht="19.5" customHeight="1">
      <c r="A135" s="273"/>
      <c r="B135" s="274"/>
      <c r="C135" s="274"/>
      <c r="D135" s="274"/>
      <c r="E135" s="274"/>
      <c r="F135" s="274"/>
      <c r="G135" s="274"/>
      <c r="H135" s="274"/>
      <c r="I135" s="274"/>
      <c r="J135" s="274"/>
      <c r="K135" s="274"/>
      <c r="L135" s="275"/>
    </row>
    <row r="136" spans="1:12" ht="19.5" customHeight="1">
      <c r="A136" s="273"/>
      <c r="B136" s="274"/>
      <c r="C136" s="274"/>
      <c r="D136" s="274"/>
      <c r="E136" s="274"/>
      <c r="F136" s="274"/>
      <c r="G136" s="274"/>
      <c r="H136" s="274"/>
      <c r="I136" s="274"/>
      <c r="J136" s="274"/>
      <c r="K136" s="274"/>
      <c r="L136" s="275"/>
    </row>
    <row r="137" spans="1:12" ht="19.5" customHeight="1">
      <c r="A137" s="276"/>
      <c r="B137" s="277"/>
      <c r="C137" s="277"/>
      <c r="D137" s="277"/>
      <c r="E137" s="277"/>
      <c r="F137" s="277"/>
      <c r="G137" s="277"/>
      <c r="H137" s="277"/>
      <c r="I137" s="277"/>
      <c r="J137" s="277"/>
      <c r="K137" s="277"/>
      <c r="L137" s="278"/>
    </row>
    <row r="138" spans="1:12">
      <c r="A138" s="84" t="s">
        <v>210</v>
      </c>
      <c r="B138" s="84"/>
      <c r="C138" s="84"/>
      <c r="D138" s="84"/>
      <c r="E138" s="84"/>
      <c r="F138" s="84"/>
      <c r="G138" s="84"/>
      <c r="H138" s="84"/>
      <c r="I138" s="84"/>
      <c r="J138" s="84"/>
      <c r="K138" s="84"/>
      <c r="L138" s="84"/>
    </row>
    <row r="139" spans="1:12" ht="18.75">
      <c r="I139" s="279" t="str">
        <f>"( 展示順 "&amp;TEXT(出品作品一覧!$C$12,"??")&amp;" )"</f>
        <v>( 展示順    )</v>
      </c>
      <c r="J139" s="279"/>
      <c r="K139" s="279"/>
      <c r="L139" s="279"/>
    </row>
    <row r="140" spans="1:12" ht="25.5">
      <c r="A140" s="280" t="s">
        <v>209</v>
      </c>
      <c r="B140" s="280"/>
      <c r="C140" s="280"/>
      <c r="D140" s="280"/>
      <c r="E140" s="280"/>
      <c r="F140" s="280"/>
      <c r="G140" s="280"/>
      <c r="H140" s="280"/>
      <c r="I140" s="280"/>
      <c r="J140" s="280"/>
      <c r="K140" s="280"/>
      <c r="L140" s="280"/>
    </row>
    <row r="141" spans="1:12" ht="18.75">
      <c r="F141" s="65" t="s">
        <v>184</v>
      </c>
      <c r="G141" s="65"/>
      <c r="H141" s="292" t="str">
        <f>IF(出品作品一覧!$C$3="","",(出品作品一覧!$C$3))</f>
        <v/>
      </c>
      <c r="I141" s="292"/>
      <c r="J141" s="292"/>
      <c r="K141" s="292"/>
      <c r="L141" s="292"/>
    </row>
    <row r="142" spans="1:12" ht="35.25" thickBot="1">
      <c r="A142" s="92" t="s">
        <v>185</v>
      </c>
      <c r="B142" s="93" t="s">
        <v>192</v>
      </c>
      <c r="C142" s="94" t="s">
        <v>186</v>
      </c>
      <c r="D142" s="95" t="s">
        <v>187</v>
      </c>
      <c r="E142" s="94" t="s">
        <v>150</v>
      </c>
      <c r="F142" s="96" t="s">
        <v>191</v>
      </c>
      <c r="G142" s="97" t="s">
        <v>185</v>
      </c>
      <c r="H142" s="98" t="s">
        <v>192</v>
      </c>
      <c r="I142" s="94" t="s">
        <v>186</v>
      </c>
      <c r="J142" s="95" t="s">
        <v>187</v>
      </c>
      <c r="K142" s="94" t="s">
        <v>150</v>
      </c>
      <c r="L142" s="96" t="s">
        <v>191</v>
      </c>
    </row>
    <row r="143" spans="1:12" ht="16.5" customHeight="1" thickTop="1">
      <c r="A143" s="66">
        <v>181</v>
      </c>
      <c r="B143" s="67" t="str">
        <f>IF(VLOOKUP(A143,出品作品一覧!$A$16:$L$255,3,FALSE)="","",VLOOKUP(A143,出品作品一覧!$A$16:$L$255,3,FALSE))</f>
        <v/>
      </c>
      <c r="C143" s="68" t="str">
        <f>IF(VLOOKUP(A143,出品作品一覧!$A$16:$L$255,5,FALSE)="","",VLOOKUP(A143,出品作品一覧!$A$16:$L$255,5,FALSE))</f>
        <v/>
      </c>
      <c r="D143" s="68" t="str">
        <f>IF(VLOOKUP(A143,出品作品一覧!$A$16:$L$255,6,FALSE)="","",VLOOKUP(A143,出品作品一覧!$A$16:$L$255,6,FALSE))</f>
        <v/>
      </c>
      <c r="E143" s="68" t="str">
        <f>IF(VLOOKUP(A143,出品作品一覧!$A$16:$L$255,7,FALSE)="","",VLOOKUP(A143,出品作品一覧!$A$16:$L$255,7,FALSE))</f>
        <v/>
      </c>
      <c r="F143" s="69" t="str">
        <f>IF(VLOOKUP(A143,出品作品一覧!$A$16:$L$255,8,FALSE)="","",VLOOKUP(A143,出品作品一覧!$A$16:$L$255,8,FALSE))</f>
        <v/>
      </c>
      <c r="G143" s="70">
        <v>211</v>
      </c>
      <c r="H143" s="71" t="str">
        <f>IF(VLOOKUP(G143,出品作品一覧!$A$16:$L$255,3,FALSE)="","",VLOOKUP(G143,出品作品一覧!$A$16:$L$255,3,FALSE))</f>
        <v/>
      </c>
      <c r="I143" s="68" t="str">
        <f>IF(VLOOKUP(G143,出品作品一覧!$A$16:$L$255,5,FALSE)="","",VLOOKUP(G143,出品作品一覧!$A$16:$L$255,5,FALSE))</f>
        <v/>
      </c>
      <c r="J143" s="68" t="str">
        <f>IF(VLOOKUP(G143,出品作品一覧!$A$16:$L$255,6,FALSE)="","",VLOOKUP(G143,出品作品一覧!$A$16:$L$255,6,FALSE))</f>
        <v/>
      </c>
      <c r="K143" s="68" t="str">
        <f>IF(VLOOKUP(G143,出品作品一覧!$A$16:$L$255,7,FALSE)="","",VLOOKUP(G143,出品作品一覧!$A$16:$L$255,7,FALSE))</f>
        <v/>
      </c>
      <c r="L143" s="69" t="str">
        <f>IF(VLOOKUP(G143,出品作品一覧!$A$16:$L$255,8,FALSE)="","",VLOOKUP(G143,出品作品一覧!$A$16:$L$255,8,FALSE))</f>
        <v/>
      </c>
    </row>
    <row r="144" spans="1:12" ht="16.5" customHeight="1">
      <c r="A144" s="72">
        <v>182</v>
      </c>
      <c r="B144" s="73" t="str">
        <f>IF(VLOOKUP(A144,出品作品一覧!$A$16:$L$255,3,FALSE)="","",VLOOKUP(A144,出品作品一覧!$A$16:$L$255,3,FALSE))</f>
        <v/>
      </c>
      <c r="C144" s="74" t="str">
        <f>IF(VLOOKUP(A144,出品作品一覧!$A$16:$L$255,5,FALSE)="","",VLOOKUP(A144,出品作品一覧!$A$16:$L$255,5,FALSE))</f>
        <v/>
      </c>
      <c r="D144" s="74" t="str">
        <f>IF(VLOOKUP(A144,出品作品一覧!$A$16:$L$255,6,FALSE)="","",VLOOKUP(A144,出品作品一覧!$A$16:$L$255,6,FALSE))</f>
        <v/>
      </c>
      <c r="E144" s="74" t="str">
        <f>IF(VLOOKUP(A144,出品作品一覧!$A$16:$L$255,7,FALSE)="","",VLOOKUP(A144,出品作品一覧!$A$16:$L$255,7,FALSE))</f>
        <v/>
      </c>
      <c r="F144" s="75" t="str">
        <f>IF(VLOOKUP(A144,出品作品一覧!$A$16:$L$255,8,FALSE)="","",VLOOKUP(A144,出品作品一覧!$A$16:$L$255,8,FALSE))</f>
        <v/>
      </c>
      <c r="G144" s="76">
        <v>212</v>
      </c>
      <c r="H144" s="77" t="str">
        <f>IF(VLOOKUP(G144,出品作品一覧!$A$16:$L$255,3,FALSE)="","",VLOOKUP(G144,出品作品一覧!$A$16:$L$255,3,FALSE))</f>
        <v/>
      </c>
      <c r="I144" s="74" t="str">
        <f>IF(VLOOKUP(G144,出品作品一覧!$A$16:$L$255,5,FALSE)="","",VLOOKUP(G144,出品作品一覧!$A$16:$L$255,5,FALSE))</f>
        <v/>
      </c>
      <c r="J144" s="74" t="str">
        <f>IF(VLOOKUP(G144,出品作品一覧!$A$16:$L$255,6,FALSE)="","",VLOOKUP(G144,出品作品一覧!$A$16:$L$255,6,FALSE))</f>
        <v/>
      </c>
      <c r="K144" s="74" t="str">
        <f>IF(VLOOKUP(G144,出品作品一覧!$A$16:$L$255,7,FALSE)="","",VLOOKUP(G144,出品作品一覧!$A$16:$L$255,7,FALSE))</f>
        <v/>
      </c>
      <c r="L144" s="75" t="str">
        <f>IF(VLOOKUP(G144,出品作品一覧!$A$16:$L$255,8,FALSE)="","",VLOOKUP(G144,出品作品一覧!$A$16:$L$255,8,FALSE))</f>
        <v/>
      </c>
    </row>
    <row r="145" spans="1:12" ht="16.5" customHeight="1">
      <c r="A145" s="72">
        <v>183</v>
      </c>
      <c r="B145" s="73" t="str">
        <f>IF(VLOOKUP(A145,出品作品一覧!$A$16:$L$255,3,FALSE)="","",VLOOKUP(A145,出品作品一覧!$A$16:$L$255,3,FALSE))</f>
        <v/>
      </c>
      <c r="C145" s="74" t="str">
        <f>IF(VLOOKUP(A145,出品作品一覧!$A$16:$L$255,5,FALSE)="","",VLOOKUP(A145,出品作品一覧!$A$16:$L$255,5,FALSE))</f>
        <v/>
      </c>
      <c r="D145" s="74" t="str">
        <f>IF(VLOOKUP(A145,出品作品一覧!$A$16:$L$255,6,FALSE)="","",VLOOKUP(A145,出品作品一覧!$A$16:$L$255,6,FALSE))</f>
        <v/>
      </c>
      <c r="E145" s="74" t="str">
        <f>IF(VLOOKUP(A145,出品作品一覧!$A$16:$L$255,7,FALSE)="","",VLOOKUP(A145,出品作品一覧!$A$16:$L$255,7,FALSE))</f>
        <v/>
      </c>
      <c r="F145" s="75" t="str">
        <f>IF(VLOOKUP(A145,出品作品一覧!$A$16:$L$255,8,FALSE)="","",VLOOKUP(A145,出品作品一覧!$A$16:$L$255,8,FALSE))</f>
        <v/>
      </c>
      <c r="G145" s="76">
        <v>213</v>
      </c>
      <c r="H145" s="77" t="str">
        <f>IF(VLOOKUP(G145,出品作品一覧!$A$16:$L$255,3,FALSE)="","",VLOOKUP(G145,出品作品一覧!$A$16:$L$255,3,FALSE))</f>
        <v/>
      </c>
      <c r="I145" s="74" t="str">
        <f>IF(VLOOKUP(G145,出品作品一覧!$A$16:$L$255,5,FALSE)="","",VLOOKUP(G145,出品作品一覧!$A$16:$L$255,5,FALSE))</f>
        <v/>
      </c>
      <c r="J145" s="74" t="str">
        <f>IF(VLOOKUP(G145,出品作品一覧!$A$16:$L$255,6,FALSE)="","",VLOOKUP(G145,出品作品一覧!$A$16:$L$255,6,FALSE))</f>
        <v/>
      </c>
      <c r="K145" s="74" t="str">
        <f>IF(VLOOKUP(G145,出品作品一覧!$A$16:$L$255,7,FALSE)="","",VLOOKUP(G145,出品作品一覧!$A$16:$L$255,7,FALSE))</f>
        <v/>
      </c>
      <c r="L145" s="75" t="str">
        <f>IF(VLOOKUP(G145,出品作品一覧!$A$16:$L$255,8,FALSE)="","",VLOOKUP(G145,出品作品一覧!$A$16:$L$255,8,FALSE))</f>
        <v/>
      </c>
    </row>
    <row r="146" spans="1:12" ht="16.5" customHeight="1">
      <c r="A146" s="72">
        <v>184</v>
      </c>
      <c r="B146" s="73" t="str">
        <f>IF(VLOOKUP(A146,出品作品一覧!$A$16:$L$255,3,FALSE)="","",VLOOKUP(A146,出品作品一覧!$A$16:$L$255,3,FALSE))</f>
        <v/>
      </c>
      <c r="C146" s="74" t="str">
        <f>IF(VLOOKUP(A146,出品作品一覧!$A$16:$L$255,5,FALSE)="","",VLOOKUP(A146,出品作品一覧!$A$16:$L$255,5,FALSE))</f>
        <v/>
      </c>
      <c r="D146" s="74" t="str">
        <f>IF(VLOOKUP(A146,出品作品一覧!$A$16:$L$255,6,FALSE)="","",VLOOKUP(A146,出品作品一覧!$A$16:$L$255,6,FALSE))</f>
        <v/>
      </c>
      <c r="E146" s="74" t="str">
        <f>IF(VLOOKUP(A146,出品作品一覧!$A$16:$L$255,7,FALSE)="","",VLOOKUP(A146,出品作品一覧!$A$16:$L$255,7,FALSE))</f>
        <v/>
      </c>
      <c r="F146" s="75" t="str">
        <f>IF(VLOOKUP(A146,出品作品一覧!$A$16:$L$255,8,FALSE)="","",VLOOKUP(A146,出品作品一覧!$A$16:$L$255,8,FALSE))</f>
        <v/>
      </c>
      <c r="G146" s="76">
        <v>214</v>
      </c>
      <c r="H146" s="77" t="str">
        <f>IF(VLOOKUP(G146,出品作品一覧!$A$16:$L$255,3,FALSE)="","",VLOOKUP(G146,出品作品一覧!$A$16:$L$255,3,FALSE))</f>
        <v/>
      </c>
      <c r="I146" s="74" t="str">
        <f>IF(VLOOKUP(G146,出品作品一覧!$A$16:$L$255,5,FALSE)="","",VLOOKUP(G146,出品作品一覧!$A$16:$L$255,5,FALSE))</f>
        <v/>
      </c>
      <c r="J146" s="74" t="str">
        <f>IF(VLOOKUP(G146,出品作品一覧!$A$16:$L$255,6,FALSE)="","",VLOOKUP(G146,出品作品一覧!$A$16:$L$255,6,FALSE))</f>
        <v/>
      </c>
      <c r="K146" s="74" t="str">
        <f>IF(VLOOKUP(G146,出品作品一覧!$A$16:$L$255,7,FALSE)="","",VLOOKUP(G146,出品作品一覧!$A$16:$L$255,7,FALSE))</f>
        <v/>
      </c>
      <c r="L146" s="75" t="str">
        <f>IF(VLOOKUP(G146,出品作品一覧!$A$16:$L$255,8,FALSE)="","",VLOOKUP(G146,出品作品一覧!$A$16:$L$255,8,FALSE))</f>
        <v/>
      </c>
    </row>
    <row r="147" spans="1:12" ht="16.5" customHeight="1">
      <c r="A147" s="72">
        <v>185</v>
      </c>
      <c r="B147" s="73" t="str">
        <f>IF(VLOOKUP(A147,出品作品一覧!$A$16:$L$255,3,FALSE)="","",VLOOKUP(A147,出品作品一覧!$A$16:$L$255,3,FALSE))</f>
        <v/>
      </c>
      <c r="C147" s="74" t="str">
        <f>IF(VLOOKUP(A147,出品作品一覧!$A$16:$L$255,5,FALSE)="","",VLOOKUP(A147,出品作品一覧!$A$16:$L$255,5,FALSE))</f>
        <v/>
      </c>
      <c r="D147" s="74" t="str">
        <f>IF(VLOOKUP(A147,出品作品一覧!$A$16:$L$255,6,FALSE)="","",VLOOKUP(A147,出品作品一覧!$A$16:$L$255,6,FALSE))</f>
        <v/>
      </c>
      <c r="E147" s="74" t="str">
        <f>IF(VLOOKUP(A147,出品作品一覧!$A$16:$L$255,7,FALSE)="","",VLOOKUP(A147,出品作品一覧!$A$16:$L$255,7,FALSE))</f>
        <v/>
      </c>
      <c r="F147" s="75" t="str">
        <f>IF(VLOOKUP(A147,出品作品一覧!$A$16:$L$255,8,FALSE)="","",VLOOKUP(A147,出品作品一覧!$A$16:$L$255,8,FALSE))</f>
        <v/>
      </c>
      <c r="G147" s="76">
        <v>215</v>
      </c>
      <c r="H147" s="77" t="str">
        <f>IF(VLOOKUP(G147,出品作品一覧!$A$16:$L$255,3,FALSE)="","",VLOOKUP(G147,出品作品一覧!$A$16:$L$255,3,FALSE))</f>
        <v/>
      </c>
      <c r="I147" s="74" t="str">
        <f>IF(VLOOKUP(G147,出品作品一覧!$A$16:$L$255,5,FALSE)="","",VLOOKUP(G147,出品作品一覧!$A$16:$L$255,5,FALSE))</f>
        <v/>
      </c>
      <c r="J147" s="74" t="str">
        <f>IF(VLOOKUP(G147,出品作品一覧!$A$16:$L$255,6,FALSE)="","",VLOOKUP(G147,出品作品一覧!$A$16:$L$255,6,FALSE))</f>
        <v/>
      </c>
      <c r="K147" s="74" t="str">
        <f>IF(VLOOKUP(G147,出品作品一覧!$A$16:$L$255,7,FALSE)="","",VLOOKUP(G147,出品作品一覧!$A$16:$L$255,7,FALSE))</f>
        <v/>
      </c>
      <c r="L147" s="75" t="str">
        <f>IF(VLOOKUP(G147,出品作品一覧!$A$16:$L$255,8,FALSE)="","",VLOOKUP(G147,出品作品一覧!$A$16:$L$255,8,FALSE))</f>
        <v/>
      </c>
    </row>
    <row r="148" spans="1:12" ht="16.5" customHeight="1">
      <c r="A148" s="72">
        <v>186</v>
      </c>
      <c r="B148" s="73" t="str">
        <f>IF(VLOOKUP(A148,出品作品一覧!$A$16:$L$255,3,FALSE)="","",VLOOKUP(A148,出品作品一覧!$A$16:$L$255,3,FALSE))</f>
        <v/>
      </c>
      <c r="C148" s="74" t="str">
        <f>IF(VLOOKUP(A148,出品作品一覧!$A$16:$L$255,5,FALSE)="","",VLOOKUP(A148,出品作品一覧!$A$16:$L$255,5,FALSE))</f>
        <v/>
      </c>
      <c r="D148" s="74" t="str">
        <f>IF(VLOOKUP(A148,出品作品一覧!$A$16:$L$255,6,FALSE)="","",VLOOKUP(A148,出品作品一覧!$A$16:$L$255,6,FALSE))</f>
        <v/>
      </c>
      <c r="E148" s="74" t="str">
        <f>IF(VLOOKUP(A148,出品作品一覧!$A$16:$L$255,7,FALSE)="","",VLOOKUP(A148,出品作品一覧!$A$16:$L$255,7,FALSE))</f>
        <v/>
      </c>
      <c r="F148" s="75" t="str">
        <f>IF(VLOOKUP(A148,出品作品一覧!$A$16:$L$255,8,FALSE)="","",VLOOKUP(A148,出品作品一覧!$A$16:$L$255,8,FALSE))</f>
        <v/>
      </c>
      <c r="G148" s="76">
        <v>216</v>
      </c>
      <c r="H148" s="77" t="str">
        <f>IF(VLOOKUP(G148,出品作品一覧!$A$16:$L$255,3,FALSE)="","",VLOOKUP(G148,出品作品一覧!$A$16:$L$255,3,FALSE))</f>
        <v/>
      </c>
      <c r="I148" s="74" t="str">
        <f>IF(VLOOKUP(G148,出品作品一覧!$A$16:$L$255,5,FALSE)="","",VLOOKUP(G148,出品作品一覧!$A$16:$L$255,5,FALSE))</f>
        <v/>
      </c>
      <c r="J148" s="74" t="str">
        <f>IF(VLOOKUP(G148,出品作品一覧!$A$16:$L$255,6,FALSE)="","",VLOOKUP(G148,出品作品一覧!$A$16:$L$255,6,FALSE))</f>
        <v/>
      </c>
      <c r="K148" s="74" t="str">
        <f>IF(VLOOKUP(G148,出品作品一覧!$A$16:$L$255,7,FALSE)="","",VLOOKUP(G148,出品作品一覧!$A$16:$L$255,7,FALSE))</f>
        <v/>
      </c>
      <c r="L148" s="75" t="str">
        <f>IF(VLOOKUP(G148,出品作品一覧!$A$16:$L$255,8,FALSE)="","",VLOOKUP(G148,出品作品一覧!$A$16:$L$255,8,FALSE))</f>
        <v/>
      </c>
    </row>
    <row r="149" spans="1:12" ht="16.5" customHeight="1">
      <c r="A149" s="72">
        <v>187</v>
      </c>
      <c r="B149" s="73" t="str">
        <f>IF(VLOOKUP(A149,出品作品一覧!$A$16:$L$255,3,FALSE)="","",VLOOKUP(A149,出品作品一覧!$A$16:$L$255,3,FALSE))</f>
        <v/>
      </c>
      <c r="C149" s="74" t="str">
        <f>IF(VLOOKUP(A149,出品作品一覧!$A$16:$L$255,5,FALSE)="","",VLOOKUP(A149,出品作品一覧!$A$16:$L$255,5,FALSE))</f>
        <v/>
      </c>
      <c r="D149" s="74" t="str">
        <f>IF(VLOOKUP(A149,出品作品一覧!$A$16:$L$255,6,FALSE)="","",VLOOKUP(A149,出品作品一覧!$A$16:$L$255,6,FALSE))</f>
        <v/>
      </c>
      <c r="E149" s="74" t="str">
        <f>IF(VLOOKUP(A149,出品作品一覧!$A$16:$L$255,7,FALSE)="","",VLOOKUP(A149,出品作品一覧!$A$16:$L$255,7,FALSE))</f>
        <v/>
      </c>
      <c r="F149" s="75" t="str">
        <f>IF(VLOOKUP(A149,出品作品一覧!$A$16:$L$255,8,FALSE)="","",VLOOKUP(A149,出品作品一覧!$A$16:$L$255,8,FALSE))</f>
        <v/>
      </c>
      <c r="G149" s="76">
        <v>217</v>
      </c>
      <c r="H149" s="77" t="str">
        <f>IF(VLOOKUP(G149,出品作品一覧!$A$16:$L$255,3,FALSE)="","",VLOOKUP(G149,出品作品一覧!$A$16:$L$255,3,FALSE))</f>
        <v/>
      </c>
      <c r="I149" s="74" t="str">
        <f>IF(VLOOKUP(G149,出品作品一覧!$A$16:$L$255,5,FALSE)="","",VLOOKUP(G149,出品作品一覧!$A$16:$L$255,5,FALSE))</f>
        <v/>
      </c>
      <c r="J149" s="74" t="str">
        <f>IF(VLOOKUP(G149,出品作品一覧!$A$16:$L$255,6,FALSE)="","",VLOOKUP(G149,出品作品一覧!$A$16:$L$255,6,FALSE))</f>
        <v/>
      </c>
      <c r="K149" s="74" t="str">
        <f>IF(VLOOKUP(G149,出品作品一覧!$A$16:$L$255,7,FALSE)="","",VLOOKUP(G149,出品作品一覧!$A$16:$L$255,7,FALSE))</f>
        <v/>
      </c>
      <c r="L149" s="75" t="str">
        <f>IF(VLOOKUP(G149,出品作品一覧!$A$16:$L$255,8,FALSE)="","",VLOOKUP(G149,出品作品一覧!$A$16:$L$255,8,FALSE))</f>
        <v/>
      </c>
    </row>
    <row r="150" spans="1:12" ht="16.5" customHeight="1">
      <c r="A150" s="72">
        <v>188</v>
      </c>
      <c r="B150" s="73" t="str">
        <f>IF(VLOOKUP(A150,出品作品一覧!$A$16:$L$255,3,FALSE)="","",VLOOKUP(A150,出品作品一覧!$A$16:$L$255,3,FALSE))</f>
        <v/>
      </c>
      <c r="C150" s="74" t="str">
        <f>IF(VLOOKUP(A150,出品作品一覧!$A$16:$L$255,5,FALSE)="","",VLOOKUP(A150,出品作品一覧!$A$16:$L$255,5,FALSE))</f>
        <v/>
      </c>
      <c r="D150" s="74" t="str">
        <f>IF(VLOOKUP(A150,出品作品一覧!$A$16:$L$255,6,FALSE)="","",VLOOKUP(A150,出品作品一覧!$A$16:$L$255,6,FALSE))</f>
        <v/>
      </c>
      <c r="E150" s="74" t="str">
        <f>IF(VLOOKUP(A150,出品作品一覧!$A$16:$L$255,7,FALSE)="","",VLOOKUP(A150,出品作品一覧!$A$16:$L$255,7,FALSE))</f>
        <v/>
      </c>
      <c r="F150" s="75" t="str">
        <f>IF(VLOOKUP(A150,出品作品一覧!$A$16:$L$255,8,FALSE)="","",VLOOKUP(A150,出品作品一覧!$A$16:$L$255,8,FALSE))</f>
        <v/>
      </c>
      <c r="G150" s="76">
        <v>218</v>
      </c>
      <c r="H150" s="77" t="str">
        <f>IF(VLOOKUP(G150,出品作品一覧!$A$16:$L$255,3,FALSE)="","",VLOOKUP(G150,出品作品一覧!$A$16:$L$255,3,FALSE))</f>
        <v/>
      </c>
      <c r="I150" s="74" t="str">
        <f>IF(VLOOKUP(G150,出品作品一覧!$A$16:$L$255,5,FALSE)="","",VLOOKUP(G150,出品作品一覧!$A$16:$L$255,5,FALSE))</f>
        <v/>
      </c>
      <c r="J150" s="74" t="str">
        <f>IF(VLOOKUP(G150,出品作品一覧!$A$16:$L$255,6,FALSE)="","",VLOOKUP(G150,出品作品一覧!$A$16:$L$255,6,FALSE))</f>
        <v/>
      </c>
      <c r="K150" s="74" t="str">
        <f>IF(VLOOKUP(G150,出品作品一覧!$A$16:$L$255,7,FALSE)="","",VLOOKUP(G150,出品作品一覧!$A$16:$L$255,7,FALSE))</f>
        <v/>
      </c>
      <c r="L150" s="75" t="str">
        <f>IF(VLOOKUP(G150,出品作品一覧!$A$16:$L$255,8,FALSE)="","",VLOOKUP(G150,出品作品一覧!$A$16:$L$255,8,FALSE))</f>
        <v/>
      </c>
    </row>
    <row r="151" spans="1:12" ht="16.5" customHeight="1">
      <c r="A151" s="72">
        <v>189</v>
      </c>
      <c r="B151" s="73" t="str">
        <f>IF(VLOOKUP(A151,出品作品一覧!$A$16:$L$255,3,FALSE)="","",VLOOKUP(A151,出品作品一覧!$A$16:$L$255,3,FALSE))</f>
        <v/>
      </c>
      <c r="C151" s="74" t="str">
        <f>IF(VLOOKUP(A151,出品作品一覧!$A$16:$L$255,5,FALSE)="","",VLOOKUP(A151,出品作品一覧!$A$16:$L$255,5,FALSE))</f>
        <v/>
      </c>
      <c r="D151" s="74" t="str">
        <f>IF(VLOOKUP(A151,出品作品一覧!$A$16:$L$255,6,FALSE)="","",VLOOKUP(A151,出品作品一覧!$A$16:$L$255,6,FALSE))</f>
        <v/>
      </c>
      <c r="E151" s="74" t="str">
        <f>IF(VLOOKUP(A151,出品作品一覧!$A$16:$L$255,7,FALSE)="","",VLOOKUP(A151,出品作品一覧!$A$16:$L$255,7,FALSE))</f>
        <v/>
      </c>
      <c r="F151" s="75" t="str">
        <f>IF(VLOOKUP(A151,出品作品一覧!$A$16:$L$255,8,FALSE)="","",VLOOKUP(A151,出品作品一覧!$A$16:$L$255,8,FALSE))</f>
        <v/>
      </c>
      <c r="G151" s="76">
        <v>219</v>
      </c>
      <c r="H151" s="77" t="str">
        <f>IF(VLOOKUP(G151,出品作品一覧!$A$16:$L$255,3,FALSE)="","",VLOOKUP(G151,出品作品一覧!$A$16:$L$255,3,FALSE))</f>
        <v/>
      </c>
      <c r="I151" s="74" t="str">
        <f>IF(VLOOKUP(G151,出品作品一覧!$A$16:$L$255,5,FALSE)="","",VLOOKUP(G151,出品作品一覧!$A$16:$L$255,5,FALSE))</f>
        <v/>
      </c>
      <c r="J151" s="74" t="str">
        <f>IF(VLOOKUP(G151,出品作品一覧!$A$16:$L$255,6,FALSE)="","",VLOOKUP(G151,出品作品一覧!$A$16:$L$255,6,FALSE))</f>
        <v/>
      </c>
      <c r="K151" s="74" t="str">
        <f>IF(VLOOKUP(G151,出品作品一覧!$A$16:$L$255,7,FALSE)="","",VLOOKUP(G151,出品作品一覧!$A$16:$L$255,7,FALSE))</f>
        <v/>
      </c>
      <c r="L151" s="75" t="str">
        <f>IF(VLOOKUP(G151,出品作品一覧!$A$16:$L$255,8,FALSE)="","",VLOOKUP(G151,出品作品一覧!$A$16:$L$255,8,FALSE))</f>
        <v/>
      </c>
    </row>
    <row r="152" spans="1:12" ht="16.5" customHeight="1">
      <c r="A152" s="72">
        <v>190</v>
      </c>
      <c r="B152" s="73" t="str">
        <f>IF(VLOOKUP(A152,出品作品一覧!$A$16:$L$255,3,FALSE)="","",VLOOKUP(A152,出品作品一覧!$A$16:$L$255,3,FALSE))</f>
        <v/>
      </c>
      <c r="C152" s="74" t="str">
        <f>IF(VLOOKUP(A152,出品作品一覧!$A$16:$L$255,5,FALSE)="","",VLOOKUP(A152,出品作品一覧!$A$16:$L$255,5,FALSE))</f>
        <v/>
      </c>
      <c r="D152" s="74" t="str">
        <f>IF(VLOOKUP(A152,出品作品一覧!$A$16:$L$255,6,FALSE)="","",VLOOKUP(A152,出品作品一覧!$A$16:$L$255,6,FALSE))</f>
        <v/>
      </c>
      <c r="E152" s="74" t="str">
        <f>IF(VLOOKUP(A152,出品作品一覧!$A$16:$L$255,7,FALSE)="","",VLOOKUP(A152,出品作品一覧!$A$16:$L$255,7,FALSE))</f>
        <v/>
      </c>
      <c r="F152" s="75" t="str">
        <f>IF(VLOOKUP(A152,出品作品一覧!$A$16:$L$255,8,FALSE)="","",VLOOKUP(A152,出品作品一覧!$A$16:$L$255,8,FALSE))</f>
        <v/>
      </c>
      <c r="G152" s="76">
        <v>220</v>
      </c>
      <c r="H152" s="77" t="str">
        <f>IF(VLOOKUP(G152,出品作品一覧!$A$16:$L$255,3,FALSE)="","",VLOOKUP(G152,出品作品一覧!$A$16:$L$255,3,FALSE))</f>
        <v/>
      </c>
      <c r="I152" s="74" t="str">
        <f>IF(VLOOKUP(G152,出品作品一覧!$A$16:$L$255,5,FALSE)="","",VLOOKUP(G152,出品作品一覧!$A$16:$L$255,5,FALSE))</f>
        <v/>
      </c>
      <c r="J152" s="74" t="str">
        <f>IF(VLOOKUP(G152,出品作品一覧!$A$16:$L$255,6,FALSE)="","",VLOOKUP(G152,出品作品一覧!$A$16:$L$255,6,FALSE))</f>
        <v/>
      </c>
      <c r="K152" s="74" t="str">
        <f>IF(VLOOKUP(G152,出品作品一覧!$A$16:$L$255,7,FALSE)="","",VLOOKUP(G152,出品作品一覧!$A$16:$L$255,7,FALSE))</f>
        <v/>
      </c>
      <c r="L152" s="75" t="str">
        <f>IF(VLOOKUP(G152,出品作品一覧!$A$16:$L$255,8,FALSE)="","",VLOOKUP(G152,出品作品一覧!$A$16:$L$255,8,FALSE))</f>
        <v/>
      </c>
    </row>
    <row r="153" spans="1:12" ht="16.5" customHeight="1">
      <c r="A153" s="72">
        <v>191</v>
      </c>
      <c r="B153" s="73" t="str">
        <f>IF(VLOOKUP(A153,出品作品一覧!$A$16:$L$255,3,FALSE)="","",VLOOKUP(A153,出品作品一覧!$A$16:$L$255,3,FALSE))</f>
        <v/>
      </c>
      <c r="C153" s="74" t="str">
        <f>IF(VLOOKUP(A153,出品作品一覧!$A$16:$L$255,5,FALSE)="","",VLOOKUP(A153,出品作品一覧!$A$16:$L$255,5,FALSE))</f>
        <v/>
      </c>
      <c r="D153" s="74" t="str">
        <f>IF(VLOOKUP(A153,出品作品一覧!$A$16:$L$255,6,FALSE)="","",VLOOKUP(A153,出品作品一覧!$A$16:$L$255,6,FALSE))</f>
        <v/>
      </c>
      <c r="E153" s="74" t="str">
        <f>IF(VLOOKUP(A153,出品作品一覧!$A$16:$L$255,7,FALSE)="","",VLOOKUP(A153,出品作品一覧!$A$16:$L$255,7,FALSE))</f>
        <v/>
      </c>
      <c r="F153" s="75" t="str">
        <f>IF(VLOOKUP(A153,出品作品一覧!$A$16:$L$255,8,FALSE)="","",VLOOKUP(A153,出品作品一覧!$A$16:$L$255,8,FALSE))</f>
        <v/>
      </c>
      <c r="G153" s="76">
        <v>221</v>
      </c>
      <c r="H153" s="77" t="str">
        <f>IF(VLOOKUP(G153,出品作品一覧!$A$16:$L$255,3,FALSE)="","",VLOOKUP(G153,出品作品一覧!$A$16:$L$255,3,FALSE))</f>
        <v/>
      </c>
      <c r="I153" s="74" t="str">
        <f>IF(VLOOKUP(G153,出品作品一覧!$A$16:$L$255,5,FALSE)="","",VLOOKUP(G153,出品作品一覧!$A$16:$L$255,5,FALSE))</f>
        <v/>
      </c>
      <c r="J153" s="74" t="str">
        <f>IF(VLOOKUP(G153,出品作品一覧!$A$16:$L$255,6,FALSE)="","",VLOOKUP(G153,出品作品一覧!$A$16:$L$255,6,FALSE))</f>
        <v/>
      </c>
      <c r="K153" s="74" t="str">
        <f>IF(VLOOKUP(G153,出品作品一覧!$A$16:$L$255,7,FALSE)="","",VLOOKUP(G153,出品作品一覧!$A$16:$L$255,7,FALSE))</f>
        <v/>
      </c>
      <c r="L153" s="75" t="str">
        <f>IF(VLOOKUP(G153,出品作品一覧!$A$16:$L$255,8,FALSE)="","",VLOOKUP(G153,出品作品一覧!$A$16:$L$255,8,FALSE))</f>
        <v/>
      </c>
    </row>
    <row r="154" spans="1:12" ht="16.5" customHeight="1">
      <c r="A154" s="72">
        <v>192</v>
      </c>
      <c r="B154" s="73" t="str">
        <f>IF(VLOOKUP(A154,出品作品一覧!$A$16:$L$255,3,FALSE)="","",VLOOKUP(A154,出品作品一覧!$A$16:$L$255,3,FALSE))</f>
        <v/>
      </c>
      <c r="C154" s="74" t="str">
        <f>IF(VLOOKUP(A154,出品作品一覧!$A$16:$L$255,5,FALSE)="","",VLOOKUP(A154,出品作品一覧!$A$16:$L$255,5,FALSE))</f>
        <v/>
      </c>
      <c r="D154" s="74" t="str">
        <f>IF(VLOOKUP(A154,出品作品一覧!$A$16:$L$255,6,FALSE)="","",VLOOKUP(A154,出品作品一覧!$A$16:$L$255,6,FALSE))</f>
        <v/>
      </c>
      <c r="E154" s="74" t="str">
        <f>IF(VLOOKUP(A154,出品作品一覧!$A$16:$L$255,7,FALSE)="","",VLOOKUP(A154,出品作品一覧!$A$16:$L$255,7,FALSE))</f>
        <v/>
      </c>
      <c r="F154" s="75" t="str">
        <f>IF(VLOOKUP(A154,出品作品一覧!$A$16:$L$255,8,FALSE)="","",VLOOKUP(A154,出品作品一覧!$A$16:$L$255,8,FALSE))</f>
        <v/>
      </c>
      <c r="G154" s="76">
        <v>222</v>
      </c>
      <c r="H154" s="77" t="str">
        <f>IF(VLOOKUP(G154,出品作品一覧!$A$16:$L$255,3,FALSE)="","",VLOOKUP(G154,出品作品一覧!$A$16:$L$255,3,FALSE))</f>
        <v/>
      </c>
      <c r="I154" s="74" t="str">
        <f>IF(VLOOKUP(G154,出品作品一覧!$A$16:$L$255,5,FALSE)="","",VLOOKUP(G154,出品作品一覧!$A$16:$L$255,5,FALSE))</f>
        <v/>
      </c>
      <c r="J154" s="74" t="str">
        <f>IF(VLOOKUP(G154,出品作品一覧!$A$16:$L$255,6,FALSE)="","",VLOOKUP(G154,出品作品一覧!$A$16:$L$255,6,FALSE))</f>
        <v/>
      </c>
      <c r="K154" s="74" t="str">
        <f>IF(VLOOKUP(G154,出品作品一覧!$A$16:$L$255,7,FALSE)="","",VLOOKUP(G154,出品作品一覧!$A$16:$L$255,7,FALSE))</f>
        <v/>
      </c>
      <c r="L154" s="75" t="str">
        <f>IF(VLOOKUP(G154,出品作品一覧!$A$16:$L$255,8,FALSE)="","",VLOOKUP(G154,出品作品一覧!$A$16:$L$255,8,FALSE))</f>
        <v/>
      </c>
    </row>
    <row r="155" spans="1:12" ht="16.5" customHeight="1">
      <c r="A155" s="72">
        <v>193</v>
      </c>
      <c r="B155" s="73" t="str">
        <f>IF(VLOOKUP(A155,出品作品一覧!$A$16:$L$255,3,FALSE)="","",VLOOKUP(A155,出品作品一覧!$A$16:$L$255,3,FALSE))</f>
        <v/>
      </c>
      <c r="C155" s="74" t="str">
        <f>IF(VLOOKUP(A155,出品作品一覧!$A$16:$L$255,5,FALSE)="","",VLOOKUP(A155,出品作品一覧!$A$16:$L$255,5,FALSE))</f>
        <v/>
      </c>
      <c r="D155" s="74" t="str">
        <f>IF(VLOOKUP(A155,出品作品一覧!$A$16:$L$255,6,FALSE)="","",VLOOKUP(A155,出品作品一覧!$A$16:$L$255,6,FALSE))</f>
        <v/>
      </c>
      <c r="E155" s="74" t="str">
        <f>IF(VLOOKUP(A155,出品作品一覧!$A$16:$L$255,7,FALSE)="","",VLOOKUP(A155,出品作品一覧!$A$16:$L$255,7,FALSE))</f>
        <v/>
      </c>
      <c r="F155" s="75" t="str">
        <f>IF(VLOOKUP(A155,出品作品一覧!$A$16:$L$255,8,FALSE)="","",VLOOKUP(A155,出品作品一覧!$A$16:$L$255,8,FALSE))</f>
        <v/>
      </c>
      <c r="G155" s="76">
        <v>223</v>
      </c>
      <c r="H155" s="77" t="str">
        <f>IF(VLOOKUP(G155,出品作品一覧!$A$16:$L$255,3,FALSE)="","",VLOOKUP(G155,出品作品一覧!$A$16:$L$255,3,FALSE))</f>
        <v/>
      </c>
      <c r="I155" s="74" t="str">
        <f>IF(VLOOKUP(G155,出品作品一覧!$A$16:$L$255,5,FALSE)="","",VLOOKUP(G155,出品作品一覧!$A$16:$L$255,5,FALSE))</f>
        <v/>
      </c>
      <c r="J155" s="74" t="str">
        <f>IF(VLOOKUP(G155,出品作品一覧!$A$16:$L$255,6,FALSE)="","",VLOOKUP(G155,出品作品一覧!$A$16:$L$255,6,FALSE))</f>
        <v/>
      </c>
      <c r="K155" s="74" t="str">
        <f>IF(VLOOKUP(G155,出品作品一覧!$A$16:$L$255,7,FALSE)="","",VLOOKUP(G155,出品作品一覧!$A$16:$L$255,7,FALSE))</f>
        <v/>
      </c>
      <c r="L155" s="75" t="str">
        <f>IF(VLOOKUP(G155,出品作品一覧!$A$16:$L$255,8,FALSE)="","",VLOOKUP(G155,出品作品一覧!$A$16:$L$255,8,FALSE))</f>
        <v/>
      </c>
    </row>
    <row r="156" spans="1:12" ht="16.5" customHeight="1">
      <c r="A156" s="72">
        <v>194</v>
      </c>
      <c r="B156" s="73" t="str">
        <f>IF(VLOOKUP(A156,出品作品一覧!$A$16:$L$255,3,FALSE)="","",VLOOKUP(A156,出品作品一覧!$A$16:$L$255,3,FALSE))</f>
        <v/>
      </c>
      <c r="C156" s="74" t="str">
        <f>IF(VLOOKUP(A156,出品作品一覧!$A$16:$L$255,5,FALSE)="","",VLOOKUP(A156,出品作品一覧!$A$16:$L$255,5,FALSE))</f>
        <v/>
      </c>
      <c r="D156" s="74" t="str">
        <f>IF(VLOOKUP(A156,出品作品一覧!$A$16:$L$255,6,FALSE)="","",VLOOKUP(A156,出品作品一覧!$A$16:$L$255,6,FALSE))</f>
        <v/>
      </c>
      <c r="E156" s="74" t="str">
        <f>IF(VLOOKUP(A156,出品作品一覧!$A$16:$L$255,7,FALSE)="","",VLOOKUP(A156,出品作品一覧!$A$16:$L$255,7,FALSE))</f>
        <v/>
      </c>
      <c r="F156" s="75" t="str">
        <f>IF(VLOOKUP(A156,出品作品一覧!$A$16:$L$255,8,FALSE)="","",VLOOKUP(A156,出品作品一覧!$A$16:$L$255,8,FALSE))</f>
        <v/>
      </c>
      <c r="G156" s="76">
        <v>224</v>
      </c>
      <c r="H156" s="77" t="str">
        <f>IF(VLOOKUP(G156,出品作品一覧!$A$16:$L$255,3,FALSE)="","",VLOOKUP(G156,出品作品一覧!$A$16:$L$255,3,FALSE))</f>
        <v/>
      </c>
      <c r="I156" s="74" t="str">
        <f>IF(VLOOKUP(G156,出品作品一覧!$A$16:$L$255,5,FALSE)="","",VLOOKUP(G156,出品作品一覧!$A$16:$L$255,5,FALSE))</f>
        <v/>
      </c>
      <c r="J156" s="74" t="str">
        <f>IF(VLOOKUP(G156,出品作品一覧!$A$16:$L$255,6,FALSE)="","",VLOOKUP(G156,出品作品一覧!$A$16:$L$255,6,FALSE))</f>
        <v/>
      </c>
      <c r="K156" s="74" t="str">
        <f>IF(VLOOKUP(G156,出品作品一覧!$A$16:$L$255,7,FALSE)="","",VLOOKUP(G156,出品作品一覧!$A$16:$L$255,7,FALSE))</f>
        <v/>
      </c>
      <c r="L156" s="75" t="str">
        <f>IF(VLOOKUP(G156,出品作品一覧!$A$16:$L$255,8,FALSE)="","",VLOOKUP(G156,出品作品一覧!$A$16:$L$255,8,FALSE))</f>
        <v/>
      </c>
    </row>
    <row r="157" spans="1:12" ht="16.5" customHeight="1">
      <c r="A157" s="72">
        <v>195</v>
      </c>
      <c r="B157" s="73" t="str">
        <f>IF(VLOOKUP(A157,出品作品一覧!$A$16:$L$255,3,FALSE)="","",VLOOKUP(A157,出品作品一覧!$A$16:$L$255,3,FALSE))</f>
        <v/>
      </c>
      <c r="C157" s="74" t="str">
        <f>IF(VLOOKUP(A157,出品作品一覧!$A$16:$L$255,5,FALSE)="","",VLOOKUP(A157,出品作品一覧!$A$16:$L$255,5,FALSE))</f>
        <v/>
      </c>
      <c r="D157" s="74" t="str">
        <f>IF(VLOOKUP(A157,出品作品一覧!$A$16:$L$255,6,FALSE)="","",VLOOKUP(A157,出品作品一覧!$A$16:$L$255,6,FALSE))</f>
        <v/>
      </c>
      <c r="E157" s="74" t="str">
        <f>IF(VLOOKUP(A157,出品作品一覧!$A$16:$L$255,7,FALSE)="","",VLOOKUP(A157,出品作品一覧!$A$16:$L$255,7,FALSE))</f>
        <v/>
      </c>
      <c r="F157" s="75" t="str">
        <f>IF(VLOOKUP(A157,出品作品一覧!$A$16:$L$255,8,FALSE)="","",VLOOKUP(A157,出品作品一覧!$A$16:$L$255,8,FALSE))</f>
        <v/>
      </c>
      <c r="G157" s="76">
        <v>225</v>
      </c>
      <c r="H157" s="77" t="str">
        <f>IF(VLOOKUP(G157,出品作品一覧!$A$16:$L$255,3,FALSE)="","",VLOOKUP(G157,出品作品一覧!$A$16:$L$255,3,FALSE))</f>
        <v/>
      </c>
      <c r="I157" s="74" t="str">
        <f>IF(VLOOKUP(G157,出品作品一覧!$A$16:$L$255,5,FALSE)="","",VLOOKUP(G157,出品作品一覧!$A$16:$L$255,5,FALSE))</f>
        <v/>
      </c>
      <c r="J157" s="74" t="str">
        <f>IF(VLOOKUP(G157,出品作品一覧!$A$16:$L$255,6,FALSE)="","",VLOOKUP(G157,出品作品一覧!$A$16:$L$255,6,FALSE))</f>
        <v/>
      </c>
      <c r="K157" s="74" t="str">
        <f>IF(VLOOKUP(G157,出品作品一覧!$A$16:$L$255,7,FALSE)="","",VLOOKUP(G157,出品作品一覧!$A$16:$L$255,7,FALSE))</f>
        <v/>
      </c>
      <c r="L157" s="75" t="str">
        <f>IF(VLOOKUP(G157,出品作品一覧!$A$16:$L$255,8,FALSE)="","",VLOOKUP(G157,出品作品一覧!$A$16:$L$255,8,FALSE))</f>
        <v/>
      </c>
    </row>
    <row r="158" spans="1:12" ht="16.5" customHeight="1">
      <c r="A158" s="72">
        <v>196</v>
      </c>
      <c r="B158" s="73" t="str">
        <f>IF(VLOOKUP(A158,出品作品一覧!$A$16:$L$255,3,FALSE)="","",VLOOKUP(A158,出品作品一覧!$A$16:$L$255,3,FALSE))</f>
        <v/>
      </c>
      <c r="C158" s="74" t="str">
        <f>IF(VLOOKUP(A158,出品作品一覧!$A$16:$L$255,5,FALSE)="","",VLOOKUP(A158,出品作品一覧!$A$16:$L$255,5,FALSE))</f>
        <v/>
      </c>
      <c r="D158" s="74" t="str">
        <f>IF(VLOOKUP(A158,出品作品一覧!$A$16:$L$255,6,FALSE)="","",VLOOKUP(A158,出品作品一覧!$A$16:$L$255,6,FALSE))</f>
        <v/>
      </c>
      <c r="E158" s="74" t="str">
        <f>IF(VLOOKUP(A158,出品作品一覧!$A$16:$L$255,7,FALSE)="","",VLOOKUP(A158,出品作品一覧!$A$16:$L$255,7,FALSE))</f>
        <v/>
      </c>
      <c r="F158" s="75" t="str">
        <f>IF(VLOOKUP(A158,出品作品一覧!$A$16:$L$255,8,FALSE)="","",VLOOKUP(A158,出品作品一覧!$A$16:$L$255,8,FALSE))</f>
        <v/>
      </c>
      <c r="G158" s="76">
        <v>226</v>
      </c>
      <c r="H158" s="77" t="str">
        <f>IF(VLOOKUP(G158,出品作品一覧!$A$16:$L$255,3,FALSE)="","",VLOOKUP(G158,出品作品一覧!$A$16:$L$255,3,FALSE))</f>
        <v/>
      </c>
      <c r="I158" s="74" t="str">
        <f>IF(VLOOKUP(G158,出品作品一覧!$A$16:$L$255,5,FALSE)="","",VLOOKUP(G158,出品作品一覧!$A$16:$L$255,5,FALSE))</f>
        <v/>
      </c>
      <c r="J158" s="74" t="str">
        <f>IF(VLOOKUP(G158,出品作品一覧!$A$16:$L$255,6,FALSE)="","",VLOOKUP(G158,出品作品一覧!$A$16:$L$255,6,FALSE))</f>
        <v/>
      </c>
      <c r="K158" s="74" t="str">
        <f>IF(VLOOKUP(G158,出品作品一覧!$A$16:$L$255,7,FALSE)="","",VLOOKUP(G158,出品作品一覧!$A$16:$L$255,7,FALSE))</f>
        <v/>
      </c>
      <c r="L158" s="75" t="str">
        <f>IF(VLOOKUP(G158,出品作品一覧!$A$16:$L$255,8,FALSE)="","",VLOOKUP(G158,出品作品一覧!$A$16:$L$255,8,FALSE))</f>
        <v/>
      </c>
    </row>
    <row r="159" spans="1:12" ht="16.5" customHeight="1">
      <c r="A159" s="72">
        <v>197</v>
      </c>
      <c r="B159" s="73" t="str">
        <f>IF(VLOOKUP(A159,出品作品一覧!$A$16:$L$255,3,FALSE)="","",VLOOKUP(A159,出品作品一覧!$A$16:$L$255,3,FALSE))</f>
        <v/>
      </c>
      <c r="C159" s="74" t="str">
        <f>IF(VLOOKUP(A159,出品作品一覧!$A$16:$L$255,5,FALSE)="","",VLOOKUP(A159,出品作品一覧!$A$16:$L$255,5,FALSE))</f>
        <v/>
      </c>
      <c r="D159" s="74" t="str">
        <f>IF(VLOOKUP(A159,出品作品一覧!$A$16:$L$255,6,FALSE)="","",VLOOKUP(A159,出品作品一覧!$A$16:$L$255,6,FALSE))</f>
        <v/>
      </c>
      <c r="E159" s="74" t="str">
        <f>IF(VLOOKUP(A159,出品作品一覧!$A$16:$L$255,7,FALSE)="","",VLOOKUP(A159,出品作品一覧!$A$16:$L$255,7,FALSE))</f>
        <v/>
      </c>
      <c r="F159" s="75" t="str">
        <f>IF(VLOOKUP(A159,出品作品一覧!$A$16:$L$255,8,FALSE)="","",VLOOKUP(A159,出品作品一覧!$A$16:$L$255,8,FALSE))</f>
        <v/>
      </c>
      <c r="G159" s="76">
        <v>227</v>
      </c>
      <c r="H159" s="77" t="str">
        <f>IF(VLOOKUP(G159,出品作品一覧!$A$16:$L$255,3,FALSE)="","",VLOOKUP(G159,出品作品一覧!$A$16:$L$255,3,FALSE))</f>
        <v/>
      </c>
      <c r="I159" s="74" t="str">
        <f>IF(VLOOKUP(G159,出品作品一覧!$A$16:$L$255,5,FALSE)="","",VLOOKUP(G159,出品作品一覧!$A$16:$L$255,5,FALSE))</f>
        <v/>
      </c>
      <c r="J159" s="74" t="str">
        <f>IF(VLOOKUP(G159,出品作品一覧!$A$16:$L$255,6,FALSE)="","",VLOOKUP(G159,出品作品一覧!$A$16:$L$255,6,FALSE))</f>
        <v/>
      </c>
      <c r="K159" s="74" t="str">
        <f>IF(VLOOKUP(G159,出品作品一覧!$A$16:$L$255,7,FALSE)="","",VLOOKUP(G159,出品作品一覧!$A$16:$L$255,7,FALSE))</f>
        <v/>
      </c>
      <c r="L159" s="75" t="str">
        <f>IF(VLOOKUP(G159,出品作品一覧!$A$16:$L$255,8,FALSE)="","",VLOOKUP(G159,出品作品一覧!$A$16:$L$255,8,FALSE))</f>
        <v/>
      </c>
    </row>
    <row r="160" spans="1:12" ht="16.5" customHeight="1">
      <c r="A160" s="72">
        <v>198</v>
      </c>
      <c r="B160" s="73" t="str">
        <f>IF(VLOOKUP(A160,出品作品一覧!$A$16:$L$255,3,FALSE)="","",VLOOKUP(A160,出品作品一覧!$A$16:$L$255,3,FALSE))</f>
        <v/>
      </c>
      <c r="C160" s="74" t="str">
        <f>IF(VLOOKUP(A160,出品作品一覧!$A$16:$L$255,5,FALSE)="","",VLOOKUP(A160,出品作品一覧!$A$16:$L$255,5,FALSE))</f>
        <v/>
      </c>
      <c r="D160" s="74" t="str">
        <f>IF(VLOOKUP(A160,出品作品一覧!$A$16:$L$255,6,FALSE)="","",VLOOKUP(A160,出品作品一覧!$A$16:$L$255,6,FALSE))</f>
        <v/>
      </c>
      <c r="E160" s="74" t="str">
        <f>IF(VLOOKUP(A160,出品作品一覧!$A$16:$L$255,7,FALSE)="","",VLOOKUP(A160,出品作品一覧!$A$16:$L$255,7,FALSE))</f>
        <v/>
      </c>
      <c r="F160" s="75" t="str">
        <f>IF(VLOOKUP(A160,出品作品一覧!$A$16:$L$255,8,FALSE)="","",VLOOKUP(A160,出品作品一覧!$A$16:$L$255,8,FALSE))</f>
        <v/>
      </c>
      <c r="G160" s="76">
        <v>228</v>
      </c>
      <c r="H160" s="77" t="str">
        <f>IF(VLOOKUP(G160,出品作品一覧!$A$16:$L$255,3,FALSE)="","",VLOOKUP(G160,出品作品一覧!$A$16:$L$255,3,FALSE))</f>
        <v/>
      </c>
      <c r="I160" s="74" t="str">
        <f>IF(VLOOKUP(G160,出品作品一覧!$A$16:$L$255,5,FALSE)="","",VLOOKUP(G160,出品作品一覧!$A$16:$L$255,5,FALSE))</f>
        <v/>
      </c>
      <c r="J160" s="74" t="str">
        <f>IF(VLOOKUP(G160,出品作品一覧!$A$16:$L$255,6,FALSE)="","",VLOOKUP(G160,出品作品一覧!$A$16:$L$255,6,FALSE))</f>
        <v/>
      </c>
      <c r="K160" s="74" t="str">
        <f>IF(VLOOKUP(G160,出品作品一覧!$A$16:$L$255,7,FALSE)="","",VLOOKUP(G160,出品作品一覧!$A$16:$L$255,7,FALSE))</f>
        <v/>
      </c>
      <c r="L160" s="75" t="str">
        <f>IF(VLOOKUP(G160,出品作品一覧!$A$16:$L$255,8,FALSE)="","",VLOOKUP(G160,出品作品一覧!$A$16:$L$255,8,FALSE))</f>
        <v/>
      </c>
    </row>
    <row r="161" spans="1:12" ht="16.5" customHeight="1">
      <c r="A161" s="72">
        <v>199</v>
      </c>
      <c r="B161" s="73" t="str">
        <f>IF(VLOOKUP(A161,出品作品一覧!$A$16:$L$255,3,FALSE)="","",VLOOKUP(A161,出品作品一覧!$A$16:$L$255,3,FALSE))</f>
        <v/>
      </c>
      <c r="C161" s="74" t="str">
        <f>IF(VLOOKUP(A161,出品作品一覧!$A$16:$L$255,5,FALSE)="","",VLOOKUP(A161,出品作品一覧!$A$16:$L$255,5,FALSE))</f>
        <v/>
      </c>
      <c r="D161" s="74" t="str">
        <f>IF(VLOOKUP(A161,出品作品一覧!$A$16:$L$255,6,FALSE)="","",VLOOKUP(A161,出品作品一覧!$A$16:$L$255,6,FALSE))</f>
        <v/>
      </c>
      <c r="E161" s="74" t="str">
        <f>IF(VLOOKUP(A161,出品作品一覧!$A$16:$L$255,7,FALSE)="","",VLOOKUP(A161,出品作品一覧!$A$16:$L$255,7,FALSE))</f>
        <v/>
      </c>
      <c r="F161" s="75" t="str">
        <f>IF(VLOOKUP(A161,出品作品一覧!$A$16:$L$255,8,FALSE)="","",VLOOKUP(A161,出品作品一覧!$A$16:$L$255,8,FALSE))</f>
        <v/>
      </c>
      <c r="G161" s="76">
        <v>229</v>
      </c>
      <c r="H161" s="77" t="str">
        <f>IF(VLOOKUP(G161,出品作品一覧!$A$16:$L$255,3,FALSE)="","",VLOOKUP(G161,出品作品一覧!$A$16:$L$255,3,FALSE))</f>
        <v/>
      </c>
      <c r="I161" s="74" t="str">
        <f>IF(VLOOKUP(G161,出品作品一覧!$A$16:$L$255,5,FALSE)="","",VLOOKUP(G161,出品作品一覧!$A$16:$L$255,5,FALSE))</f>
        <v/>
      </c>
      <c r="J161" s="74" t="str">
        <f>IF(VLOOKUP(G161,出品作品一覧!$A$16:$L$255,6,FALSE)="","",VLOOKUP(G161,出品作品一覧!$A$16:$L$255,6,FALSE))</f>
        <v/>
      </c>
      <c r="K161" s="74" t="str">
        <f>IF(VLOOKUP(G161,出品作品一覧!$A$16:$L$255,7,FALSE)="","",VLOOKUP(G161,出品作品一覧!$A$16:$L$255,7,FALSE))</f>
        <v/>
      </c>
      <c r="L161" s="75" t="str">
        <f>IF(VLOOKUP(G161,出品作品一覧!$A$16:$L$255,8,FALSE)="","",VLOOKUP(G161,出品作品一覧!$A$16:$L$255,8,FALSE))</f>
        <v/>
      </c>
    </row>
    <row r="162" spans="1:12" ht="16.5" customHeight="1">
      <c r="A162" s="72">
        <v>200</v>
      </c>
      <c r="B162" s="73" t="str">
        <f>IF(VLOOKUP(A162,出品作品一覧!$A$16:$L$255,3,FALSE)="","",VLOOKUP(A162,出品作品一覧!$A$16:$L$255,3,FALSE))</f>
        <v/>
      </c>
      <c r="C162" s="74" t="str">
        <f>IF(VLOOKUP(A162,出品作品一覧!$A$16:$L$255,5,FALSE)="","",VLOOKUP(A162,出品作品一覧!$A$16:$L$255,5,FALSE))</f>
        <v/>
      </c>
      <c r="D162" s="74" t="str">
        <f>IF(VLOOKUP(A162,出品作品一覧!$A$16:$L$255,6,FALSE)="","",VLOOKUP(A162,出品作品一覧!$A$16:$L$255,6,FALSE))</f>
        <v/>
      </c>
      <c r="E162" s="74" t="str">
        <f>IF(VLOOKUP(A162,出品作品一覧!$A$16:$L$255,7,FALSE)="","",VLOOKUP(A162,出品作品一覧!$A$16:$L$255,7,FALSE))</f>
        <v/>
      </c>
      <c r="F162" s="75" t="str">
        <f>IF(VLOOKUP(A162,出品作品一覧!$A$16:$L$255,8,FALSE)="","",VLOOKUP(A162,出品作品一覧!$A$16:$L$255,8,FALSE))</f>
        <v/>
      </c>
      <c r="G162" s="76">
        <v>230</v>
      </c>
      <c r="H162" s="77" t="str">
        <f>IF(VLOOKUP(G162,出品作品一覧!$A$16:$L$255,3,FALSE)="","",VLOOKUP(G162,出品作品一覧!$A$16:$L$255,3,FALSE))</f>
        <v/>
      </c>
      <c r="I162" s="74" t="str">
        <f>IF(VLOOKUP(G162,出品作品一覧!$A$16:$L$255,5,FALSE)="","",VLOOKUP(G162,出品作品一覧!$A$16:$L$255,5,FALSE))</f>
        <v/>
      </c>
      <c r="J162" s="74" t="str">
        <f>IF(VLOOKUP(G162,出品作品一覧!$A$16:$L$255,6,FALSE)="","",VLOOKUP(G162,出品作品一覧!$A$16:$L$255,6,FALSE))</f>
        <v/>
      </c>
      <c r="K162" s="74" t="str">
        <f>IF(VLOOKUP(G162,出品作品一覧!$A$16:$L$255,7,FALSE)="","",VLOOKUP(G162,出品作品一覧!$A$16:$L$255,7,FALSE))</f>
        <v/>
      </c>
      <c r="L162" s="75" t="str">
        <f>IF(VLOOKUP(G162,出品作品一覧!$A$16:$L$255,8,FALSE)="","",VLOOKUP(G162,出品作品一覧!$A$16:$L$255,8,FALSE))</f>
        <v/>
      </c>
    </row>
    <row r="163" spans="1:12" ht="16.5" customHeight="1">
      <c r="A163" s="72">
        <v>201</v>
      </c>
      <c r="B163" s="73" t="str">
        <f>IF(VLOOKUP(A163,出品作品一覧!$A$16:$L$255,3,FALSE)="","",VLOOKUP(A163,出品作品一覧!$A$16:$L$255,3,FALSE))</f>
        <v/>
      </c>
      <c r="C163" s="74" t="str">
        <f>IF(VLOOKUP(A163,出品作品一覧!$A$16:$L$255,5,FALSE)="","",VLOOKUP(A163,出品作品一覧!$A$16:$L$255,5,FALSE))</f>
        <v/>
      </c>
      <c r="D163" s="74" t="str">
        <f>IF(VLOOKUP(A163,出品作品一覧!$A$16:$L$255,6,FALSE)="","",VLOOKUP(A163,出品作品一覧!$A$16:$L$255,6,FALSE))</f>
        <v/>
      </c>
      <c r="E163" s="74" t="str">
        <f>IF(VLOOKUP(A163,出品作品一覧!$A$16:$L$255,7,FALSE)="","",VLOOKUP(A163,出品作品一覧!$A$16:$L$255,7,FALSE))</f>
        <v/>
      </c>
      <c r="F163" s="75" t="str">
        <f>IF(VLOOKUP(A163,出品作品一覧!$A$16:$L$255,8,FALSE)="","",VLOOKUP(A163,出品作品一覧!$A$16:$L$255,8,FALSE))</f>
        <v/>
      </c>
      <c r="G163" s="76">
        <v>231</v>
      </c>
      <c r="H163" s="77" t="str">
        <f>IF(VLOOKUP(G163,出品作品一覧!$A$16:$L$255,3,FALSE)="","",VLOOKUP(G163,出品作品一覧!$A$16:$L$255,3,FALSE))</f>
        <v/>
      </c>
      <c r="I163" s="74" t="str">
        <f>IF(VLOOKUP(G163,出品作品一覧!$A$16:$L$255,5,FALSE)="","",VLOOKUP(G163,出品作品一覧!$A$16:$L$255,5,FALSE))</f>
        <v/>
      </c>
      <c r="J163" s="74" t="str">
        <f>IF(VLOOKUP(G163,出品作品一覧!$A$16:$L$255,6,FALSE)="","",VLOOKUP(G163,出品作品一覧!$A$16:$L$255,6,FALSE))</f>
        <v/>
      </c>
      <c r="K163" s="74" t="str">
        <f>IF(VLOOKUP(G163,出品作品一覧!$A$16:$L$255,7,FALSE)="","",VLOOKUP(G163,出品作品一覧!$A$16:$L$255,7,FALSE))</f>
        <v/>
      </c>
      <c r="L163" s="75" t="str">
        <f>IF(VLOOKUP(G163,出品作品一覧!$A$16:$L$255,8,FALSE)="","",VLOOKUP(G163,出品作品一覧!$A$16:$L$255,8,FALSE))</f>
        <v/>
      </c>
    </row>
    <row r="164" spans="1:12" ht="16.5" customHeight="1">
      <c r="A164" s="72">
        <v>202</v>
      </c>
      <c r="B164" s="73" t="str">
        <f>IF(VLOOKUP(A164,出品作品一覧!$A$16:$L$255,3,FALSE)="","",VLOOKUP(A164,出品作品一覧!$A$16:$L$255,3,FALSE))</f>
        <v/>
      </c>
      <c r="C164" s="74" t="str">
        <f>IF(VLOOKUP(A164,出品作品一覧!$A$16:$L$255,5,FALSE)="","",VLOOKUP(A164,出品作品一覧!$A$16:$L$255,5,FALSE))</f>
        <v/>
      </c>
      <c r="D164" s="74" t="str">
        <f>IF(VLOOKUP(A164,出品作品一覧!$A$16:$L$255,6,FALSE)="","",VLOOKUP(A164,出品作品一覧!$A$16:$L$255,6,FALSE))</f>
        <v/>
      </c>
      <c r="E164" s="74" t="str">
        <f>IF(VLOOKUP(A164,出品作品一覧!$A$16:$L$255,7,FALSE)="","",VLOOKUP(A164,出品作品一覧!$A$16:$L$255,7,FALSE))</f>
        <v/>
      </c>
      <c r="F164" s="75" t="str">
        <f>IF(VLOOKUP(A164,出品作品一覧!$A$16:$L$255,8,FALSE)="","",VLOOKUP(A164,出品作品一覧!$A$16:$L$255,8,FALSE))</f>
        <v/>
      </c>
      <c r="G164" s="76">
        <v>232</v>
      </c>
      <c r="H164" s="77" t="str">
        <f>IF(VLOOKUP(G164,出品作品一覧!$A$16:$L$255,3,FALSE)="","",VLOOKUP(G164,出品作品一覧!$A$16:$L$255,3,FALSE))</f>
        <v/>
      </c>
      <c r="I164" s="74" t="str">
        <f>IF(VLOOKUP(G164,出品作品一覧!$A$16:$L$255,5,FALSE)="","",VLOOKUP(G164,出品作品一覧!$A$16:$L$255,5,FALSE))</f>
        <v/>
      </c>
      <c r="J164" s="74" t="str">
        <f>IF(VLOOKUP(G164,出品作品一覧!$A$16:$L$255,6,FALSE)="","",VLOOKUP(G164,出品作品一覧!$A$16:$L$255,6,FALSE))</f>
        <v/>
      </c>
      <c r="K164" s="74" t="str">
        <f>IF(VLOOKUP(G164,出品作品一覧!$A$16:$L$255,7,FALSE)="","",VLOOKUP(G164,出品作品一覧!$A$16:$L$255,7,FALSE))</f>
        <v/>
      </c>
      <c r="L164" s="75" t="str">
        <f>IF(VLOOKUP(G164,出品作品一覧!$A$16:$L$255,8,FALSE)="","",VLOOKUP(G164,出品作品一覧!$A$16:$L$255,8,FALSE))</f>
        <v/>
      </c>
    </row>
    <row r="165" spans="1:12" ht="16.5" customHeight="1">
      <c r="A165" s="72">
        <v>203</v>
      </c>
      <c r="B165" s="73" t="str">
        <f>IF(VLOOKUP(A165,出品作品一覧!$A$16:$L$255,3,FALSE)="","",VLOOKUP(A165,出品作品一覧!$A$16:$L$255,3,FALSE))</f>
        <v/>
      </c>
      <c r="C165" s="74" t="str">
        <f>IF(VLOOKUP(A165,出品作品一覧!$A$16:$L$255,5,FALSE)="","",VLOOKUP(A165,出品作品一覧!$A$16:$L$255,5,FALSE))</f>
        <v/>
      </c>
      <c r="D165" s="74" t="str">
        <f>IF(VLOOKUP(A165,出品作品一覧!$A$16:$L$255,6,FALSE)="","",VLOOKUP(A165,出品作品一覧!$A$16:$L$255,6,FALSE))</f>
        <v/>
      </c>
      <c r="E165" s="74" t="str">
        <f>IF(VLOOKUP(A165,出品作品一覧!$A$16:$L$255,7,FALSE)="","",VLOOKUP(A165,出品作品一覧!$A$16:$L$255,7,FALSE))</f>
        <v/>
      </c>
      <c r="F165" s="75" t="str">
        <f>IF(VLOOKUP(A165,出品作品一覧!$A$16:$L$255,8,FALSE)="","",VLOOKUP(A165,出品作品一覧!$A$16:$L$255,8,FALSE))</f>
        <v/>
      </c>
      <c r="G165" s="76">
        <v>233</v>
      </c>
      <c r="H165" s="77" t="str">
        <f>IF(VLOOKUP(G165,出品作品一覧!$A$16:$L$255,3,FALSE)="","",VLOOKUP(G165,出品作品一覧!$A$16:$L$255,3,FALSE))</f>
        <v/>
      </c>
      <c r="I165" s="74" t="str">
        <f>IF(VLOOKUP(G165,出品作品一覧!$A$16:$L$255,5,FALSE)="","",VLOOKUP(G165,出品作品一覧!$A$16:$L$255,5,FALSE))</f>
        <v/>
      </c>
      <c r="J165" s="74" t="str">
        <f>IF(VLOOKUP(G165,出品作品一覧!$A$16:$L$255,6,FALSE)="","",VLOOKUP(G165,出品作品一覧!$A$16:$L$255,6,FALSE))</f>
        <v/>
      </c>
      <c r="K165" s="74" t="str">
        <f>IF(VLOOKUP(G165,出品作品一覧!$A$16:$L$255,7,FALSE)="","",VLOOKUP(G165,出品作品一覧!$A$16:$L$255,7,FALSE))</f>
        <v/>
      </c>
      <c r="L165" s="75" t="str">
        <f>IF(VLOOKUP(G165,出品作品一覧!$A$16:$L$255,8,FALSE)="","",VLOOKUP(G165,出品作品一覧!$A$16:$L$255,8,FALSE))</f>
        <v/>
      </c>
    </row>
    <row r="166" spans="1:12" ht="16.5" customHeight="1">
      <c r="A166" s="72">
        <v>204</v>
      </c>
      <c r="B166" s="73" t="str">
        <f>IF(VLOOKUP(A166,出品作品一覧!$A$16:$L$255,3,FALSE)="","",VLOOKUP(A166,出品作品一覧!$A$16:$L$255,3,FALSE))</f>
        <v/>
      </c>
      <c r="C166" s="74" t="str">
        <f>IF(VLOOKUP(A166,出品作品一覧!$A$16:$L$255,5,FALSE)="","",VLOOKUP(A166,出品作品一覧!$A$16:$L$255,5,FALSE))</f>
        <v/>
      </c>
      <c r="D166" s="74" t="str">
        <f>IF(VLOOKUP(A166,出品作品一覧!$A$16:$L$255,6,FALSE)="","",VLOOKUP(A166,出品作品一覧!$A$16:$L$255,6,FALSE))</f>
        <v/>
      </c>
      <c r="E166" s="74" t="str">
        <f>IF(VLOOKUP(A166,出品作品一覧!$A$16:$L$255,7,FALSE)="","",VLOOKUP(A166,出品作品一覧!$A$16:$L$255,7,FALSE))</f>
        <v/>
      </c>
      <c r="F166" s="75" t="str">
        <f>IF(VLOOKUP(A166,出品作品一覧!$A$16:$L$255,8,FALSE)="","",VLOOKUP(A166,出品作品一覧!$A$16:$L$255,8,FALSE))</f>
        <v/>
      </c>
      <c r="G166" s="76">
        <v>234</v>
      </c>
      <c r="H166" s="77" t="str">
        <f>IF(VLOOKUP(G166,出品作品一覧!$A$16:$L$255,3,FALSE)="","",VLOOKUP(G166,出品作品一覧!$A$16:$L$255,3,FALSE))</f>
        <v/>
      </c>
      <c r="I166" s="74" t="str">
        <f>IF(VLOOKUP(G166,出品作品一覧!$A$16:$L$255,5,FALSE)="","",VLOOKUP(G166,出品作品一覧!$A$16:$L$255,5,FALSE))</f>
        <v/>
      </c>
      <c r="J166" s="74" t="str">
        <f>IF(VLOOKUP(G166,出品作品一覧!$A$16:$L$255,6,FALSE)="","",VLOOKUP(G166,出品作品一覧!$A$16:$L$255,6,FALSE))</f>
        <v/>
      </c>
      <c r="K166" s="74" t="str">
        <f>IF(VLOOKUP(G166,出品作品一覧!$A$16:$L$255,7,FALSE)="","",VLOOKUP(G166,出品作品一覧!$A$16:$L$255,7,FALSE))</f>
        <v/>
      </c>
      <c r="L166" s="75" t="str">
        <f>IF(VLOOKUP(G166,出品作品一覧!$A$16:$L$255,8,FALSE)="","",VLOOKUP(G166,出品作品一覧!$A$16:$L$255,8,FALSE))</f>
        <v/>
      </c>
    </row>
    <row r="167" spans="1:12" ht="16.5" customHeight="1">
      <c r="A167" s="72">
        <v>205</v>
      </c>
      <c r="B167" s="73" t="str">
        <f>IF(VLOOKUP(A167,出品作品一覧!$A$16:$L$255,3,FALSE)="","",VLOOKUP(A167,出品作品一覧!$A$16:$L$255,3,FALSE))</f>
        <v/>
      </c>
      <c r="C167" s="74" t="str">
        <f>IF(VLOOKUP(A167,出品作品一覧!$A$16:$L$255,5,FALSE)="","",VLOOKUP(A167,出品作品一覧!$A$16:$L$255,5,FALSE))</f>
        <v/>
      </c>
      <c r="D167" s="74" t="str">
        <f>IF(VLOOKUP(A167,出品作品一覧!$A$16:$L$255,6,FALSE)="","",VLOOKUP(A167,出品作品一覧!$A$16:$L$255,6,FALSE))</f>
        <v/>
      </c>
      <c r="E167" s="74" t="str">
        <f>IF(VLOOKUP(A167,出品作品一覧!$A$16:$L$255,7,FALSE)="","",VLOOKUP(A167,出品作品一覧!$A$16:$L$255,7,FALSE))</f>
        <v/>
      </c>
      <c r="F167" s="75" t="str">
        <f>IF(VLOOKUP(A167,出品作品一覧!$A$16:$L$255,8,FALSE)="","",VLOOKUP(A167,出品作品一覧!$A$16:$L$255,8,FALSE))</f>
        <v/>
      </c>
      <c r="G167" s="76">
        <v>235</v>
      </c>
      <c r="H167" s="77" t="str">
        <f>IF(VLOOKUP(G167,出品作品一覧!$A$16:$L$255,3,FALSE)="","",VLOOKUP(G167,出品作品一覧!$A$16:$L$255,3,FALSE))</f>
        <v/>
      </c>
      <c r="I167" s="74" t="str">
        <f>IF(VLOOKUP(G167,出品作品一覧!$A$16:$L$255,5,FALSE)="","",VLOOKUP(G167,出品作品一覧!$A$16:$L$255,5,FALSE))</f>
        <v/>
      </c>
      <c r="J167" s="74" t="str">
        <f>IF(VLOOKUP(G167,出品作品一覧!$A$16:$L$255,6,FALSE)="","",VLOOKUP(G167,出品作品一覧!$A$16:$L$255,6,FALSE))</f>
        <v/>
      </c>
      <c r="K167" s="74" t="str">
        <f>IF(VLOOKUP(G167,出品作品一覧!$A$16:$L$255,7,FALSE)="","",VLOOKUP(G167,出品作品一覧!$A$16:$L$255,7,FALSE))</f>
        <v/>
      </c>
      <c r="L167" s="75" t="str">
        <f>IF(VLOOKUP(G167,出品作品一覧!$A$16:$L$255,8,FALSE)="","",VLOOKUP(G167,出品作品一覧!$A$16:$L$255,8,FALSE))</f>
        <v/>
      </c>
    </row>
    <row r="168" spans="1:12" ht="16.5" customHeight="1">
      <c r="A168" s="72">
        <v>206</v>
      </c>
      <c r="B168" s="73" t="str">
        <f>IF(VLOOKUP(A168,出品作品一覧!$A$16:$L$255,3,FALSE)="","",VLOOKUP(A168,出品作品一覧!$A$16:$L$255,3,FALSE))</f>
        <v/>
      </c>
      <c r="C168" s="74" t="str">
        <f>IF(VLOOKUP(A168,出品作品一覧!$A$16:$L$255,5,FALSE)="","",VLOOKUP(A168,出品作品一覧!$A$16:$L$255,5,FALSE))</f>
        <v/>
      </c>
      <c r="D168" s="74" t="str">
        <f>IF(VLOOKUP(A168,出品作品一覧!$A$16:$L$255,6,FALSE)="","",VLOOKUP(A168,出品作品一覧!$A$16:$L$255,6,FALSE))</f>
        <v/>
      </c>
      <c r="E168" s="74" t="str">
        <f>IF(VLOOKUP(A168,出品作品一覧!$A$16:$L$255,7,FALSE)="","",VLOOKUP(A168,出品作品一覧!$A$16:$L$255,7,FALSE))</f>
        <v/>
      </c>
      <c r="F168" s="75" t="str">
        <f>IF(VLOOKUP(A168,出品作品一覧!$A$16:$L$255,8,FALSE)="","",VLOOKUP(A168,出品作品一覧!$A$16:$L$255,8,FALSE))</f>
        <v/>
      </c>
      <c r="G168" s="76">
        <v>236</v>
      </c>
      <c r="H168" s="77" t="str">
        <f>IF(VLOOKUP(G168,出品作品一覧!$A$16:$L$255,3,FALSE)="","",VLOOKUP(G168,出品作品一覧!$A$16:$L$255,3,FALSE))</f>
        <v/>
      </c>
      <c r="I168" s="74" t="str">
        <f>IF(VLOOKUP(G168,出品作品一覧!$A$16:$L$255,5,FALSE)="","",VLOOKUP(G168,出品作品一覧!$A$16:$L$255,5,FALSE))</f>
        <v/>
      </c>
      <c r="J168" s="74" t="str">
        <f>IF(VLOOKUP(G168,出品作品一覧!$A$16:$L$255,6,FALSE)="","",VLOOKUP(G168,出品作品一覧!$A$16:$L$255,6,FALSE))</f>
        <v/>
      </c>
      <c r="K168" s="74" t="str">
        <f>IF(VLOOKUP(G168,出品作品一覧!$A$16:$L$255,7,FALSE)="","",VLOOKUP(G168,出品作品一覧!$A$16:$L$255,7,FALSE))</f>
        <v/>
      </c>
      <c r="L168" s="75" t="str">
        <f>IF(VLOOKUP(G168,出品作品一覧!$A$16:$L$255,8,FALSE)="","",VLOOKUP(G168,出品作品一覧!$A$16:$L$255,8,FALSE))</f>
        <v/>
      </c>
    </row>
    <row r="169" spans="1:12" ht="16.5" customHeight="1">
      <c r="A169" s="72">
        <v>207</v>
      </c>
      <c r="B169" s="73" t="str">
        <f>IF(VLOOKUP(A169,出品作品一覧!$A$16:$L$255,3,FALSE)="","",VLOOKUP(A169,出品作品一覧!$A$16:$L$255,3,FALSE))</f>
        <v/>
      </c>
      <c r="C169" s="74" t="str">
        <f>IF(VLOOKUP(A169,出品作品一覧!$A$16:$L$255,5,FALSE)="","",VLOOKUP(A169,出品作品一覧!$A$16:$L$255,5,FALSE))</f>
        <v/>
      </c>
      <c r="D169" s="74" t="str">
        <f>IF(VLOOKUP(A169,出品作品一覧!$A$16:$L$255,6,FALSE)="","",VLOOKUP(A169,出品作品一覧!$A$16:$L$255,6,FALSE))</f>
        <v/>
      </c>
      <c r="E169" s="74" t="str">
        <f>IF(VLOOKUP(A169,出品作品一覧!$A$16:$L$255,7,FALSE)="","",VLOOKUP(A169,出品作品一覧!$A$16:$L$255,7,FALSE))</f>
        <v/>
      </c>
      <c r="F169" s="75" t="str">
        <f>IF(VLOOKUP(A169,出品作品一覧!$A$16:$L$255,8,FALSE)="","",VLOOKUP(A169,出品作品一覧!$A$16:$L$255,8,FALSE))</f>
        <v/>
      </c>
      <c r="G169" s="76">
        <v>237</v>
      </c>
      <c r="H169" s="77" t="str">
        <f>IF(VLOOKUP(G169,出品作品一覧!$A$16:$L$255,3,FALSE)="","",VLOOKUP(G169,出品作品一覧!$A$16:$L$255,3,FALSE))</f>
        <v/>
      </c>
      <c r="I169" s="74" t="str">
        <f>IF(VLOOKUP(G169,出品作品一覧!$A$16:$L$255,5,FALSE)="","",VLOOKUP(G169,出品作品一覧!$A$16:$L$255,5,FALSE))</f>
        <v/>
      </c>
      <c r="J169" s="74" t="str">
        <f>IF(VLOOKUP(G169,出品作品一覧!$A$16:$L$255,6,FALSE)="","",VLOOKUP(G169,出品作品一覧!$A$16:$L$255,6,FALSE))</f>
        <v/>
      </c>
      <c r="K169" s="74" t="str">
        <f>IF(VLOOKUP(G169,出品作品一覧!$A$16:$L$255,7,FALSE)="","",VLOOKUP(G169,出品作品一覧!$A$16:$L$255,7,FALSE))</f>
        <v/>
      </c>
      <c r="L169" s="75" t="str">
        <f>IF(VLOOKUP(G169,出品作品一覧!$A$16:$L$255,8,FALSE)="","",VLOOKUP(G169,出品作品一覧!$A$16:$L$255,8,FALSE))</f>
        <v/>
      </c>
    </row>
    <row r="170" spans="1:12" ht="16.5" customHeight="1">
      <c r="A170" s="72">
        <v>208</v>
      </c>
      <c r="B170" s="73" t="str">
        <f>IF(VLOOKUP(A170,出品作品一覧!$A$16:$L$255,3,FALSE)="","",VLOOKUP(A170,出品作品一覧!$A$16:$L$255,3,FALSE))</f>
        <v/>
      </c>
      <c r="C170" s="74" t="str">
        <f>IF(VLOOKUP(A170,出品作品一覧!$A$16:$L$255,5,FALSE)="","",VLOOKUP(A170,出品作品一覧!$A$16:$L$255,5,FALSE))</f>
        <v/>
      </c>
      <c r="D170" s="74" t="str">
        <f>IF(VLOOKUP(A170,出品作品一覧!$A$16:$L$255,6,FALSE)="","",VLOOKUP(A170,出品作品一覧!$A$16:$L$255,6,FALSE))</f>
        <v/>
      </c>
      <c r="E170" s="74" t="str">
        <f>IF(VLOOKUP(A170,出品作品一覧!$A$16:$L$255,7,FALSE)="","",VLOOKUP(A170,出品作品一覧!$A$16:$L$255,7,FALSE))</f>
        <v/>
      </c>
      <c r="F170" s="75" t="str">
        <f>IF(VLOOKUP(A170,出品作品一覧!$A$16:$L$255,8,FALSE)="","",VLOOKUP(A170,出品作品一覧!$A$16:$L$255,8,FALSE))</f>
        <v/>
      </c>
      <c r="G170" s="76">
        <v>238</v>
      </c>
      <c r="H170" s="77" t="str">
        <f>IF(VLOOKUP(G170,出品作品一覧!$A$16:$L$255,3,FALSE)="","",VLOOKUP(G170,出品作品一覧!$A$16:$L$255,3,FALSE))</f>
        <v/>
      </c>
      <c r="I170" s="74" t="str">
        <f>IF(VLOOKUP(G170,出品作品一覧!$A$16:$L$255,5,FALSE)="","",VLOOKUP(G170,出品作品一覧!$A$16:$L$255,5,FALSE))</f>
        <v/>
      </c>
      <c r="J170" s="74" t="str">
        <f>IF(VLOOKUP(G170,出品作品一覧!$A$16:$L$255,6,FALSE)="","",VLOOKUP(G170,出品作品一覧!$A$16:$L$255,6,FALSE))</f>
        <v/>
      </c>
      <c r="K170" s="74" t="str">
        <f>IF(VLOOKUP(G170,出品作品一覧!$A$16:$L$255,7,FALSE)="","",VLOOKUP(G170,出品作品一覧!$A$16:$L$255,7,FALSE))</f>
        <v/>
      </c>
      <c r="L170" s="75" t="str">
        <f>IF(VLOOKUP(G170,出品作品一覧!$A$16:$L$255,8,FALSE)="","",VLOOKUP(G170,出品作品一覧!$A$16:$L$255,8,FALSE))</f>
        <v/>
      </c>
    </row>
    <row r="171" spans="1:12" ht="16.5" customHeight="1">
      <c r="A171" s="72">
        <v>209</v>
      </c>
      <c r="B171" s="73" t="str">
        <f>IF(VLOOKUP(A171,出品作品一覧!$A$16:$L$255,3,FALSE)="","",VLOOKUP(A171,出品作品一覧!$A$16:$L$255,3,FALSE))</f>
        <v/>
      </c>
      <c r="C171" s="74" t="str">
        <f>IF(VLOOKUP(A171,出品作品一覧!$A$16:$L$255,5,FALSE)="","",VLOOKUP(A171,出品作品一覧!$A$16:$L$255,5,FALSE))</f>
        <v/>
      </c>
      <c r="D171" s="74" t="str">
        <f>IF(VLOOKUP(A171,出品作品一覧!$A$16:$L$255,6,FALSE)="","",VLOOKUP(A171,出品作品一覧!$A$16:$L$255,6,FALSE))</f>
        <v/>
      </c>
      <c r="E171" s="74" t="str">
        <f>IF(VLOOKUP(A171,出品作品一覧!$A$16:$L$255,7,FALSE)="","",VLOOKUP(A171,出品作品一覧!$A$16:$L$255,7,FALSE))</f>
        <v/>
      </c>
      <c r="F171" s="75" t="str">
        <f>IF(VLOOKUP(A171,出品作品一覧!$A$16:$L$255,8,FALSE)="","",VLOOKUP(A171,出品作品一覧!$A$16:$L$255,8,FALSE))</f>
        <v/>
      </c>
      <c r="G171" s="76">
        <v>239</v>
      </c>
      <c r="H171" s="77" t="str">
        <f>IF(VLOOKUP(G171,出品作品一覧!$A$16:$L$255,3,FALSE)="","",VLOOKUP(G171,出品作品一覧!$A$16:$L$255,3,FALSE))</f>
        <v/>
      </c>
      <c r="I171" s="74" t="str">
        <f>IF(VLOOKUP(G171,出品作品一覧!$A$16:$L$255,5,FALSE)="","",VLOOKUP(G171,出品作品一覧!$A$16:$L$255,5,FALSE))</f>
        <v/>
      </c>
      <c r="J171" s="74" t="str">
        <f>IF(VLOOKUP(G171,出品作品一覧!$A$16:$L$255,6,FALSE)="","",VLOOKUP(G171,出品作品一覧!$A$16:$L$255,6,FALSE))</f>
        <v/>
      </c>
      <c r="K171" s="74" t="str">
        <f>IF(VLOOKUP(G171,出品作品一覧!$A$16:$L$255,7,FALSE)="","",VLOOKUP(G171,出品作品一覧!$A$16:$L$255,7,FALSE))</f>
        <v/>
      </c>
      <c r="L171" s="75" t="str">
        <f>IF(VLOOKUP(G171,出品作品一覧!$A$16:$L$255,8,FALSE)="","",VLOOKUP(G171,出品作品一覧!$A$16:$L$255,8,FALSE))</f>
        <v/>
      </c>
    </row>
    <row r="172" spans="1:12" ht="16.5" customHeight="1">
      <c r="A172" s="78">
        <v>210</v>
      </c>
      <c r="B172" s="79" t="str">
        <f>IF(VLOOKUP(A172,出品作品一覧!$A$16:$L$255,3,FALSE)="","",VLOOKUP(A172,出品作品一覧!$A$16:$L$255,3,FALSE))</f>
        <v/>
      </c>
      <c r="C172" s="80" t="str">
        <f>IF(VLOOKUP(A172,出品作品一覧!$A$16:$L$255,5,FALSE)="","",VLOOKUP(A172,出品作品一覧!$A$16:$L$255,5,FALSE))</f>
        <v/>
      </c>
      <c r="D172" s="80" t="str">
        <f>IF(VLOOKUP(A172,出品作品一覧!$A$16:$L$255,6,FALSE)="","",VLOOKUP(A172,出品作品一覧!$A$16:$L$255,6,FALSE))</f>
        <v/>
      </c>
      <c r="E172" s="80" t="str">
        <f>IF(VLOOKUP(A172,出品作品一覧!$A$16:$L$255,7,FALSE)="","",VLOOKUP(A172,出品作品一覧!$A$16:$L$255,7,FALSE))</f>
        <v/>
      </c>
      <c r="F172" s="81" t="str">
        <f>IF(VLOOKUP(A172,出品作品一覧!$A$16:$L$255,8,FALSE)="","",VLOOKUP(A172,出品作品一覧!$A$16:$L$255,8,FALSE))</f>
        <v/>
      </c>
      <c r="G172" s="82">
        <v>240</v>
      </c>
      <c r="H172" s="83" t="str">
        <f>IF(VLOOKUP(G172,出品作品一覧!$A$16:$L$255,3,FALSE)="","",VLOOKUP(G172,出品作品一覧!$A$16:$L$255,3,FALSE))</f>
        <v/>
      </c>
      <c r="I172" s="80" t="str">
        <f>IF(VLOOKUP(G172,出品作品一覧!$A$16:$L$255,5,FALSE)="","",VLOOKUP(G172,出品作品一覧!$A$16:$L$255,5,FALSE))</f>
        <v/>
      </c>
      <c r="J172" s="80" t="str">
        <f>IF(VLOOKUP(G172,出品作品一覧!$A$16:$L$255,6,FALSE)="","",VLOOKUP(G172,出品作品一覧!$A$16:$L$255,6,FALSE))</f>
        <v/>
      </c>
      <c r="K172" s="80" t="str">
        <f>IF(VLOOKUP(G172,出品作品一覧!$A$16:$L$255,7,FALSE)="","",VLOOKUP(G172,出品作品一覧!$A$16:$L$255,7,FALSE))</f>
        <v/>
      </c>
      <c r="L172" s="81" t="str">
        <f>IF(VLOOKUP(G172,出品作品一覧!$A$16:$L$255,8,FALSE)="","",VLOOKUP(G172,出品作品一覧!$A$16:$L$255,8,FALSE))</f>
        <v/>
      </c>
    </row>
    <row r="173" spans="1:12" ht="16.5" customHeight="1">
      <c r="A173" s="311" t="s">
        <v>145</v>
      </c>
      <c r="B173" s="312"/>
      <c r="C173" s="317" t="str">
        <f>IF(出品作品一覧!$C$4="","",(出品作品一覧!$C$4))</f>
        <v/>
      </c>
      <c r="D173" s="318"/>
      <c r="E173" s="318"/>
      <c r="F173" s="319"/>
      <c r="G173" s="320" t="s">
        <v>189</v>
      </c>
      <c r="H173" s="296"/>
      <c r="I173" s="317" t="str">
        <f>IF(出品作品一覧!$C$5="","",(出品作品一覧!$C$5))</f>
        <v/>
      </c>
      <c r="J173" s="318"/>
      <c r="K173" s="318"/>
      <c r="L173" s="319"/>
    </row>
    <row r="174" spans="1:12" ht="16.5" customHeight="1">
      <c r="A174" s="313"/>
      <c r="B174" s="314"/>
      <c r="C174" s="321" t="str">
        <f>IF(出品作品一覧!$D$4="","",(出品作品一覧!$D$4))</f>
        <v/>
      </c>
      <c r="D174" s="322"/>
      <c r="E174" s="322"/>
      <c r="F174" s="323"/>
      <c r="G174" s="324" t="s">
        <v>190</v>
      </c>
      <c r="H174" s="286"/>
      <c r="I174" s="321" t="str">
        <f>IF(出品作品一覧!$C$6="","",(出品作品一覧!$C$6)&amp;"名")</f>
        <v/>
      </c>
      <c r="J174" s="322"/>
      <c r="K174" s="322"/>
      <c r="L174" s="323"/>
    </row>
    <row r="175" spans="1:12" ht="16.5" customHeight="1">
      <c r="A175" s="315"/>
      <c r="B175" s="316"/>
      <c r="C175" s="325" t="str">
        <f>IF(出品作品一覧!$E$4="","",(出品作品一覧!$E$4))</f>
        <v/>
      </c>
      <c r="D175" s="326"/>
      <c r="E175" s="326"/>
      <c r="F175" s="327"/>
      <c r="G175" s="328"/>
      <c r="H175" s="326"/>
      <c r="I175" s="326"/>
      <c r="J175" s="326"/>
      <c r="K175" s="326"/>
      <c r="L175" s="327"/>
    </row>
    <row r="176" spans="1:12" ht="16.5" customHeight="1">
      <c r="A176" s="299" t="s">
        <v>149</v>
      </c>
      <c r="B176" s="300"/>
      <c r="C176" s="300"/>
      <c r="D176" s="300"/>
      <c r="E176" s="300"/>
      <c r="F176" s="300"/>
      <c r="G176" s="300"/>
      <c r="H176" s="300"/>
      <c r="I176" s="300"/>
      <c r="J176" s="300"/>
      <c r="K176" s="300"/>
      <c r="L176" s="301"/>
    </row>
    <row r="177" spans="1:12" ht="19.5" customHeight="1">
      <c r="A177" s="302" t="str">
        <f>IF(出品作品一覧!$J$3="","",(出品作品一覧!$J$3))</f>
        <v>〈ここは必ず記入してください〉</v>
      </c>
      <c r="B177" s="303"/>
      <c r="C177" s="303"/>
      <c r="D177" s="303"/>
      <c r="E177" s="303"/>
      <c r="F177" s="303"/>
      <c r="G177" s="303"/>
      <c r="H177" s="303"/>
      <c r="I177" s="303"/>
      <c r="J177" s="303"/>
      <c r="K177" s="303"/>
      <c r="L177" s="304"/>
    </row>
    <row r="178" spans="1:12" ht="19.5" customHeight="1">
      <c r="A178" s="305"/>
      <c r="B178" s="306"/>
      <c r="C178" s="306"/>
      <c r="D178" s="306"/>
      <c r="E178" s="306"/>
      <c r="F178" s="306"/>
      <c r="G178" s="306"/>
      <c r="H178" s="306"/>
      <c r="I178" s="306"/>
      <c r="J178" s="306"/>
      <c r="K178" s="306"/>
      <c r="L178" s="307"/>
    </row>
    <row r="179" spans="1:12" ht="19.5" customHeight="1">
      <c r="A179" s="305"/>
      <c r="B179" s="306"/>
      <c r="C179" s="306"/>
      <c r="D179" s="306"/>
      <c r="E179" s="306"/>
      <c r="F179" s="306"/>
      <c r="G179" s="306"/>
      <c r="H179" s="306"/>
      <c r="I179" s="306"/>
      <c r="J179" s="306"/>
      <c r="K179" s="306"/>
      <c r="L179" s="307"/>
    </row>
    <row r="180" spans="1:12" ht="19.5" customHeight="1">
      <c r="A180" s="305"/>
      <c r="B180" s="306"/>
      <c r="C180" s="306"/>
      <c r="D180" s="306"/>
      <c r="E180" s="306"/>
      <c r="F180" s="306"/>
      <c r="G180" s="306"/>
      <c r="H180" s="306"/>
      <c r="I180" s="306"/>
      <c r="J180" s="306"/>
      <c r="K180" s="306"/>
      <c r="L180" s="307"/>
    </row>
    <row r="181" spans="1:12" ht="19.5" customHeight="1">
      <c r="A181" s="305"/>
      <c r="B181" s="306"/>
      <c r="C181" s="306"/>
      <c r="D181" s="306"/>
      <c r="E181" s="306"/>
      <c r="F181" s="306"/>
      <c r="G181" s="306"/>
      <c r="H181" s="306"/>
      <c r="I181" s="306"/>
      <c r="J181" s="306"/>
      <c r="K181" s="306"/>
      <c r="L181" s="307"/>
    </row>
    <row r="182" spans="1:12" ht="19.5" customHeight="1">
      <c r="A182" s="305"/>
      <c r="B182" s="306"/>
      <c r="C182" s="306"/>
      <c r="D182" s="306"/>
      <c r="E182" s="306"/>
      <c r="F182" s="306"/>
      <c r="G182" s="306"/>
      <c r="H182" s="306"/>
      <c r="I182" s="306"/>
      <c r="J182" s="306"/>
      <c r="K182" s="306"/>
      <c r="L182" s="307"/>
    </row>
    <row r="183" spans="1:12" ht="19.5" customHeight="1">
      <c r="A183" s="308"/>
      <c r="B183" s="309"/>
      <c r="C183" s="309"/>
      <c r="D183" s="309"/>
      <c r="E183" s="309"/>
      <c r="F183" s="309"/>
      <c r="G183" s="309"/>
      <c r="H183" s="309"/>
      <c r="I183" s="309"/>
      <c r="J183" s="309"/>
      <c r="K183" s="309"/>
      <c r="L183" s="310"/>
    </row>
    <row r="184" spans="1:12">
      <c r="A184" s="84" t="s">
        <v>210</v>
      </c>
      <c r="B184" s="84"/>
      <c r="C184" s="84"/>
      <c r="D184" s="84"/>
      <c r="E184" s="84"/>
      <c r="F184" s="84"/>
      <c r="G184" s="84"/>
      <c r="H184" s="84"/>
      <c r="I184" s="84"/>
      <c r="J184" s="84"/>
      <c r="K184" s="84"/>
      <c r="L184" s="84"/>
    </row>
  </sheetData>
  <mergeCells count="56">
    <mergeCell ref="A176:L176"/>
    <mergeCell ref="A177:L183"/>
    <mergeCell ref="I139:L139"/>
    <mergeCell ref="A140:L140"/>
    <mergeCell ref="H141:L141"/>
    <mergeCell ref="A173:B175"/>
    <mergeCell ref="C173:F173"/>
    <mergeCell ref="G173:H173"/>
    <mergeCell ref="I173:L173"/>
    <mergeCell ref="C174:F174"/>
    <mergeCell ref="G174:H174"/>
    <mergeCell ref="I174:L174"/>
    <mergeCell ref="C175:F175"/>
    <mergeCell ref="G175:L175"/>
    <mergeCell ref="A130:L130"/>
    <mergeCell ref="A131:L137"/>
    <mergeCell ref="A127:B129"/>
    <mergeCell ref="C127:F127"/>
    <mergeCell ref="G127:H127"/>
    <mergeCell ref="I127:L127"/>
    <mergeCell ref="C128:F128"/>
    <mergeCell ref="G128:H128"/>
    <mergeCell ref="I128:L128"/>
    <mergeCell ref="C129:F129"/>
    <mergeCell ref="G129:L129"/>
    <mergeCell ref="A84:L84"/>
    <mergeCell ref="A85:L91"/>
    <mergeCell ref="I93:L93"/>
    <mergeCell ref="A94:L94"/>
    <mergeCell ref="H95:L95"/>
    <mergeCell ref="I47:L47"/>
    <mergeCell ref="A48:L48"/>
    <mergeCell ref="H49:L49"/>
    <mergeCell ref="A81:B83"/>
    <mergeCell ref="C81:F81"/>
    <mergeCell ref="G81:H81"/>
    <mergeCell ref="I81:L81"/>
    <mergeCell ref="C82:F82"/>
    <mergeCell ref="G82:H82"/>
    <mergeCell ref="I82:L82"/>
    <mergeCell ref="C83:F83"/>
    <mergeCell ref="G83:L83"/>
    <mergeCell ref="I36:L36"/>
    <mergeCell ref="A38:L38"/>
    <mergeCell ref="A39:L45"/>
    <mergeCell ref="I1:L1"/>
    <mergeCell ref="A2:L2"/>
    <mergeCell ref="C35:F35"/>
    <mergeCell ref="G35:H35"/>
    <mergeCell ref="I35:L35"/>
    <mergeCell ref="C36:F36"/>
    <mergeCell ref="G36:H36"/>
    <mergeCell ref="A35:B37"/>
    <mergeCell ref="C37:F37"/>
    <mergeCell ref="H3:L3"/>
    <mergeCell ref="G37:L37"/>
  </mergeCells>
  <phoneticPr fontId="3"/>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1"/>
  <sheetViews>
    <sheetView tabSelected="1" topLeftCell="A61" workbookViewId="0">
      <selection activeCell="C83" sqref="C83"/>
    </sheetView>
  </sheetViews>
  <sheetFormatPr defaultColWidth="8.875" defaultRowHeight="13.5"/>
  <cols>
    <col min="2" max="2" width="49.375" bestFit="1" customWidth="1"/>
    <col min="3" max="3" width="31.625" customWidth="1"/>
    <col min="4" max="4" width="22.625" bestFit="1" customWidth="1"/>
    <col min="5" max="5" width="11.625" bestFit="1" customWidth="1"/>
  </cols>
  <sheetData>
    <row r="1" spans="1:5">
      <c r="A1" t="s">
        <v>0</v>
      </c>
    </row>
    <row r="3" spans="1:5">
      <c r="A3" s="117" t="s">
        <v>1</v>
      </c>
      <c r="B3" s="1" t="s">
        <v>2</v>
      </c>
      <c r="C3" s="1" t="s">
        <v>3</v>
      </c>
      <c r="D3" s="1" t="s">
        <v>213</v>
      </c>
      <c r="E3" s="1" t="s">
        <v>194</v>
      </c>
    </row>
    <row r="4" spans="1:5">
      <c r="A4" s="2">
        <v>1</v>
      </c>
      <c r="B4" s="2" t="s">
        <v>4</v>
      </c>
      <c r="C4" s="2" t="s">
        <v>5</v>
      </c>
      <c r="D4" s="2" t="str">
        <f>IF(B4="","",TEXT(A4,"00")&amp;LEFT(C4,FIND("等",C4)-2))</f>
        <v>01札幌東</v>
      </c>
      <c r="E4" s="2"/>
    </row>
    <row r="5" spans="1:5">
      <c r="A5" s="2">
        <v>2</v>
      </c>
      <c r="B5" s="2" t="s">
        <v>6</v>
      </c>
      <c r="C5" s="2" t="s">
        <v>7</v>
      </c>
      <c r="D5" s="2" t="str">
        <f t="shared" ref="D5:D68" si="0">IF(B5="","",TEXT(A5,"00")&amp;LEFT(C5,FIND("等",C5)-2))</f>
        <v>02札幌西</v>
      </c>
      <c r="E5" s="2"/>
    </row>
    <row r="6" spans="1:5">
      <c r="A6" s="2">
        <v>3</v>
      </c>
      <c r="B6" s="2" t="s">
        <v>8</v>
      </c>
      <c r="C6" s="2" t="s">
        <v>9</v>
      </c>
      <c r="D6" s="2" t="str">
        <f t="shared" si="0"/>
        <v>03札幌南</v>
      </c>
      <c r="E6" s="2"/>
    </row>
    <row r="7" spans="1:5">
      <c r="A7" s="2">
        <v>4</v>
      </c>
      <c r="B7" s="2" t="s">
        <v>10</v>
      </c>
      <c r="C7" s="2" t="s">
        <v>11</v>
      </c>
      <c r="D7" s="2" t="str">
        <f t="shared" si="0"/>
        <v>04札幌北</v>
      </c>
      <c r="E7" s="2"/>
    </row>
    <row r="8" spans="1:5">
      <c r="A8" s="2">
        <v>5</v>
      </c>
      <c r="B8" s="2" t="s">
        <v>12</v>
      </c>
      <c r="C8" s="2" t="s">
        <v>13</v>
      </c>
      <c r="D8" s="2" t="str">
        <f t="shared" si="0"/>
        <v>05札幌月寒</v>
      </c>
      <c r="E8" s="2"/>
    </row>
    <row r="9" spans="1:5">
      <c r="A9" s="2">
        <v>6</v>
      </c>
      <c r="B9" s="2" t="s">
        <v>14</v>
      </c>
      <c r="C9" s="2" t="s">
        <v>15</v>
      </c>
      <c r="D9" s="2" t="str">
        <f t="shared" si="0"/>
        <v>06札幌啓成</v>
      </c>
      <c r="E9" s="2"/>
    </row>
    <row r="10" spans="1:5">
      <c r="A10" s="2">
        <v>7</v>
      </c>
      <c r="B10" s="2" t="s">
        <v>16</v>
      </c>
      <c r="C10" s="2" t="s">
        <v>17</v>
      </c>
      <c r="D10" s="2" t="str">
        <f t="shared" si="0"/>
        <v>07札幌手稲</v>
      </c>
      <c r="E10" s="2"/>
    </row>
    <row r="11" spans="1:5">
      <c r="A11" s="2">
        <v>8</v>
      </c>
      <c r="B11" s="2" t="s">
        <v>18</v>
      </c>
      <c r="C11" s="2" t="s">
        <v>19</v>
      </c>
      <c r="D11" s="2" t="str">
        <f t="shared" si="0"/>
        <v>08札幌丘珠</v>
      </c>
      <c r="E11" s="2"/>
    </row>
    <row r="12" spans="1:5">
      <c r="A12" s="2">
        <v>9</v>
      </c>
      <c r="B12" s="2" t="s">
        <v>20</v>
      </c>
      <c r="C12" s="2" t="s">
        <v>21</v>
      </c>
      <c r="D12" s="2" t="str">
        <f t="shared" si="0"/>
        <v>09札幌東陵</v>
      </c>
      <c r="E12" s="2"/>
    </row>
    <row r="13" spans="1:5">
      <c r="A13" s="2">
        <v>10</v>
      </c>
      <c r="B13" s="2" t="s">
        <v>22</v>
      </c>
      <c r="C13" s="2" t="s">
        <v>23</v>
      </c>
      <c r="D13" s="2" t="str">
        <f t="shared" si="0"/>
        <v>10札幌西陵</v>
      </c>
      <c r="E13" s="2"/>
    </row>
    <row r="14" spans="1:5">
      <c r="A14" s="2">
        <v>11</v>
      </c>
      <c r="B14" s="2" t="s">
        <v>24</v>
      </c>
      <c r="C14" s="2" t="s">
        <v>25</v>
      </c>
      <c r="D14" s="2" t="str">
        <f t="shared" si="0"/>
        <v>11札幌南陵</v>
      </c>
      <c r="E14" s="2"/>
    </row>
    <row r="15" spans="1:5">
      <c r="A15" s="2">
        <v>12</v>
      </c>
      <c r="B15" s="2" t="s">
        <v>26</v>
      </c>
      <c r="C15" s="2" t="s">
        <v>27</v>
      </c>
      <c r="D15" s="2" t="str">
        <f t="shared" si="0"/>
        <v>12札幌北陵</v>
      </c>
      <c r="E15" s="2"/>
    </row>
    <row r="16" spans="1:5">
      <c r="A16" s="2">
        <v>13</v>
      </c>
      <c r="B16" s="2" t="s">
        <v>28</v>
      </c>
      <c r="C16" s="2" t="s">
        <v>29</v>
      </c>
      <c r="D16" s="2" t="str">
        <f t="shared" si="0"/>
        <v>13札幌白石</v>
      </c>
      <c r="E16" s="2"/>
    </row>
    <row r="17" spans="1:5">
      <c r="A17" s="2">
        <v>14</v>
      </c>
      <c r="B17" s="2" t="s">
        <v>30</v>
      </c>
      <c r="C17" s="2" t="s">
        <v>31</v>
      </c>
      <c r="D17" s="2" t="str">
        <f t="shared" si="0"/>
        <v>14札幌真栄</v>
      </c>
      <c r="E17" s="2"/>
    </row>
    <row r="18" spans="1:5">
      <c r="A18" s="2">
        <v>15</v>
      </c>
      <c r="B18" s="2" t="s">
        <v>32</v>
      </c>
      <c r="C18" s="2" t="s">
        <v>33</v>
      </c>
      <c r="D18" s="2" t="str">
        <f t="shared" si="0"/>
        <v>15札幌厚別</v>
      </c>
      <c r="E18" s="2"/>
    </row>
    <row r="19" spans="1:5">
      <c r="A19" s="2">
        <v>16</v>
      </c>
      <c r="B19" s="2" t="s">
        <v>34</v>
      </c>
      <c r="C19" s="2" t="s">
        <v>35</v>
      </c>
      <c r="D19" s="2" t="str">
        <f t="shared" si="0"/>
        <v>16札幌あすかぜ</v>
      </c>
      <c r="E19" s="2"/>
    </row>
    <row r="20" spans="1:5">
      <c r="A20" s="2">
        <v>17</v>
      </c>
      <c r="B20" s="2" t="s">
        <v>36</v>
      </c>
      <c r="C20" s="2" t="s">
        <v>37</v>
      </c>
      <c r="D20" s="2" t="str">
        <f t="shared" si="0"/>
        <v>17札幌東豊</v>
      </c>
      <c r="E20" s="2"/>
    </row>
    <row r="21" spans="1:5">
      <c r="A21" s="2">
        <v>18</v>
      </c>
      <c r="B21" s="2" t="s">
        <v>38</v>
      </c>
      <c r="C21" s="2" t="s">
        <v>39</v>
      </c>
      <c r="D21" s="2" t="str">
        <f t="shared" si="0"/>
        <v>18札幌稲雲</v>
      </c>
      <c r="E21" s="2"/>
    </row>
    <row r="22" spans="1:5">
      <c r="A22" s="2">
        <v>19</v>
      </c>
      <c r="B22" s="2" t="s">
        <v>40</v>
      </c>
      <c r="C22" s="2" t="s">
        <v>41</v>
      </c>
      <c r="D22" s="2" t="str">
        <f t="shared" si="0"/>
        <v>19札幌英藍</v>
      </c>
      <c r="E22" s="2"/>
    </row>
    <row r="23" spans="1:5">
      <c r="A23" s="2">
        <v>20</v>
      </c>
      <c r="B23" s="2" t="s">
        <v>42</v>
      </c>
      <c r="C23" s="2" t="s">
        <v>43</v>
      </c>
      <c r="D23" s="2" t="str">
        <f t="shared" si="0"/>
        <v>20札幌平岡</v>
      </c>
      <c r="E23" s="2"/>
    </row>
    <row r="24" spans="1:5">
      <c r="A24" s="2">
        <v>21</v>
      </c>
      <c r="B24" s="2"/>
      <c r="C24" s="2" t="s">
        <v>44</v>
      </c>
      <c r="D24" s="2" t="str">
        <f t="shared" si="0"/>
        <v/>
      </c>
      <c r="E24" s="2"/>
    </row>
    <row r="25" spans="1:5">
      <c r="A25" s="2">
        <v>22</v>
      </c>
      <c r="B25" s="2" t="s">
        <v>45</v>
      </c>
      <c r="C25" s="2" t="s">
        <v>46</v>
      </c>
      <c r="D25" s="2" t="str">
        <f t="shared" si="0"/>
        <v>22札幌白陵</v>
      </c>
      <c r="E25" s="2"/>
    </row>
    <row r="26" spans="1:5">
      <c r="A26" s="2">
        <v>23</v>
      </c>
      <c r="B26" s="2" t="s">
        <v>47</v>
      </c>
      <c r="C26" s="2" t="s">
        <v>48</v>
      </c>
      <c r="D26" s="2" t="str">
        <f t="shared" si="0"/>
        <v>23札幌工業</v>
      </c>
      <c r="E26" s="2"/>
    </row>
    <row r="27" spans="1:5">
      <c r="A27" s="2">
        <v>24</v>
      </c>
      <c r="B27" s="2" t="s">
        <v>49</v>
      </c>
      <c r="C27" s="2" t="s">
        <v>50</v>
      </c>
      <c r="D27" s="2" t="str">
        <f t="shared" si="0"/>
        <v>24札幌琴似工業</v>
      </c>
      <c r="E27" s="2"/>
    </row>
    <row r="28" spans="1:5">
      <c r="A28" s="2">
        <v>25</v>
      </c>
      <c r="B28" s="2" t="s">
        <v>51</v>
      </c>
      <c r="C28" s="2" t="s">
        <v>52</v>
      </c>
      <c r="D28" s="2" t="str">
        <f t="shared" si="0"/>
        <v>25札幌東商業</v>
      </c>
      <c r="E28" s="2"/>
    </row>
    <row r="29" spans="1:5">
      <c r="A29" s="2">
        <v>26</v>
      </c>
      <c r="B29" s="2" t="s">
        <v>53</v>
      </c>
      <c r="C29" s="2" t="s">
        <v>54</v>
      </c>
      <c r="D29" s="2" t="str">
        <f t="shared" si="0"/>
        <v>26札幌国際情報</v>
      </c>
      <c r="E29" s="2"/>
    </row>
    <row r="30" spans="1:5">
      <c r="A30" s="2">
        <v>27</v>
      </c>
      <c r="B30" s="2" t="s">
        <v>130</v>
      </c>
      <c r="C30" s="2" t="s">
        <v>131</v>
      </c>
      <c r="D30" s="2" t="str">
        <f t="shared" si="0"/>
        <v>27有朋</v>
      </c>
      <c r="E30" s="2"/>
    </row>
    <row r="31" spans="1:5">
      <c r="A31" s="2">
        <v>28</v>
      </c>
      <c r="B31" s="2" t="s">
        <v>55</v>
      </c>
      <c r="C31" s="2" t="s">
        <v>56</v>
      </c>
      <c r="D31" s="2" t="str">
        <f t="shared" si="0"/>
        <v>28江別</v>
      </c>
      <c r="E31" s="2"/>
    </row>
    <row r="32" spans="1:5">
      <c r="A32" s="2">
        <v>29</v>
      </c>
      <c r="B32" s="2" t="s">
        <v>57</v>
      </c>
      <c r="C32" s="2" t="s">
        <v>58</v>
      </c>
      <c r="D32" s="2" t="str">
        <f t="shared" si="0"/>
        <v>29野幌</v>
      </c>
      <c r="E32" s="2"/>
    </row>
    <row r="33" spans="1:5">
      <c r="A33" s="2">
        <v>30</v>
      </c>
      <c r="B33" s="2" t="s">
        <v>59</v>
      </c>
      <c r="C33" s="2" t="s">
        <v>60</v>
      </c>
      <c r="D33" s="2" t="str">
        <f t="shared" si="0"/>
        <v>30大麻</v>
      </c>
      <c r="E33" s="2"/>
    </row>
    <row r="34" spans="1:5">
      <c r="A34" s="2">
        <v>31</v>
      </c>
      <c r="B34" s="2" t="s">
        <v>61</v>
      </c>
      <c r="C34" s="2" t="s">
        <v>62</v>
      </c>
      <c r="D34" s="2" t="str">
        <f t="shared" si="0"/>
        <v>31千歳</v>
      </c>
      <c r="E34" s="2"/>
    </row>
    <row r="35" spans="1:5">
      <c r="A35" s="2">
        <v>32</v>
      </c>
      <c r="B35" s="2" t="s">
        <v>63</v>
      </c>
      <c r="C35" s="2" t="s">
        <v>64</v>
      </c>
      <c r="D35" s="2" t="str">
        <f t="shared" si="0"/>
        <v>32千歳北陽</v>
      </c>
      <c r="E35" s="2"/>
    </row>
    <row r="36" spans="1:5">
      <c r="A36" s="2">
        <v>33</v>
      </c>
      <c r="B36" s="2" t="s">
        <v>65</v>
      </c>
      <c r="C36" s="2" t="s">
        <v>66</v>
      </c>
      <c r="D36" s="2" t="str">
        <f t="shared" si="0"/>
        <v>33恵庭南</v>
      </c>
      <c r="E36" s="2"/>
    </row>
    <row r="37" spans="1:5">
      <c r="A37" s="2">
        <v>34</v>
      </c>
      <c r="B37" s="2" t="s">
        <v>67</v>
      </c>
      <c r="C37" s="2" t="s">
        <v>68</v>
      </c>
      <c r="D37" s="2" t="str">
        <f t="shared" si="0"/>
        <v>34恵庭北</v>
      </c>
      <c r="E37" s="2"/>
    </row>
    <row r="38" spans="1:5">
      <c r="A38" s="2">
        <v>35</v>
      </c>
      <c r="B38" s="2" t="s">
        <v>69</v>
      </c>
      <c r="C38" s="2" t="s">
        <v>70</v>
      </c>
      <c r="D38" s="2" t="str">
        <f t="shared" si="0"/>
        <v>35北広島</v>
      </c>
      <c r="E38" s="2"/>
    </row>
    <row r="39" spans="1:5">
      <c r="A39" s="2">
        <v>36</v>
      </c>
      <c r="B39" s="2" t="s">
        <v>71</v>
      </c>
      <c r="C39" s="2" t="s">
        <v>72</v>
      </c>
      <c r="D39" s="2" t="str">
        <f t="shared" si="0"/>
        <v>36北広島西</v>
      </c>
      <c r="E39" s="2"/>
    </row>
    <row r="40" spans="1:5">
      <c r="A40" s="2">
        <v>37</v>
      </c>
      <c r="B40" s="2" t="s">
        <v>73</v>
      </c>
      <c r="C40" s="2" t="s">
        <v>74</v>
      </c>
      <c r="D40" s="2" t="str">
        <f t="shared" si="0"/>
        <v>37石狩翔陽</v>
      </c>
      <c r="E40" s="2"/>
    </row>
    <row r="41" spans="1:5">
      <c r="A41" s="2">
        <v>38</v>
      </c>
      <c r="B41" s="2" t="s">
        <v>75</v>
      </c>
      <c r="C41" s="2" t="s">
        <v>76</v>
      </c>
      <c r="D41" s="2" t="str">
        <f t="shared" si="0"/>
        <v>38石狩南</v>
      </c>
      <c r="E41" s="2"/>
    </row>
    <row r="42" spans="1:5">
      <c r="A42" s="2">
        <v>39</v>
      </c>
      <c r="B42" s="2" t="s">
        <v>77</v>
      </c>
      <c r="C42" s="2" t="s">
        <v>78</v>
      </c>
      <c r="D42" s="2" t="str">
        <f t="shared" si="0"/>
        <v>39当別</v>
      </c>
      <c r="E42" s="2"/>
    </row>
    <row r="43" spans="1:5">
      <c r="A43" s="2">
        <v>40</v>
      </c>
      <c r="B43" s="2" t="s">
        <v>79</v>
      </c>
      <c r="C43" s="2" t="s">
        <v>80</v>
      </c>
      <c r="D43" s="2" t="str">
        <f t="shared" si="0"/>
        <v>40市立札幌旭丘</v>
      </c>
      <c r="E43" s="2"/>
    </row>
    <row r="44" spans="1:5">
      <c r="A44" s="2">
        <v>41</v>
      </c>
      <c r="B44" s="2" t="s">
        <v>132</v>
      </c>
      <c r="C44" s="2" t="s">
        <v>132</v>
      </c>
      <c r="D44" s="2" t="str">
        <f t="shared" si="0"/>
        <v>41市立札幌開成</v>
      </c>
      <c r="E44" s="2"/>
    </row>
    <row r="45" spans="1:5">
      <c r="A45" s="2">
        <v>42</v>
      </c>
      <c r="B45" s="2" t="s">
        <v>81</v>
      </c>
      <c r="C45" s="2" t="s">
        <v>82</v>
      </c>
      <c r="D45" s="2" t="str">
        <f t="shared" si="0"/>
        <v>42市立札幌藻岩</v>
      </c>
      <c r="E45" s="2"/>
    </row>
    <row r="46" spans="1:5">
      <c r="A46" s="2">
        <v>43</v>
      </c>
      <c r="B46" s="2" t="s">
        <v>83</v>
      </c>
      <c r="C46" s="2" t="s">
        <v>84</v>
      </c>
      <c r="D46" s="2" t="str">
        <f t="shared" si="0"/>
        <v>43市立札幌清田</v>
      </c>
      <c r="E46" s="2"/>
    </row>
    <row r="47" spans="1:5">
      <c r="A47" s="2">
        <v>44</v>
      </c>
      <c r="B47" s="2" t="s">
        <v>85</v>
      </c>
      <c r="C47" s="2" t="s">
        <v>86</v>
      </c>
      <c r="D47" s="2" t="str">
        <f t="shared" si="0"/>
        <v>44市立札幌新川</v>
      </c>
      <c r="E47" s="2"/>
    </row>
    <row r="48" spans="1:5">
      <c r="A48" s="2">
        <v>45</v>
      </c>
      <c r="B48" s="2" t="s">
        <v>87</v>
      </c>
      <c r="C48" s="2" t="s">
        <v>88</v>
      </c>
      <c r="D48" s="2" t="str">
        <f t="shared" si="0"/>
        <v>45市立札幌平岸</v>
      </c>
      <c r="E48" s="2"/>
    </row>
    <row r="49" spans="1:5">
      <c r="A49" s="2">
        <v>46</v>
      </c>
      <c r="B49" s="2" t="s">
        <v>89</v>
      </c>
      <c r="C49" s="2" t="s">
        <v>90</v>
      </c>
      <c r="D49" s="2" t="str">
        <f t="shared" si="0"/>
        <v>46市立札幌啓北商業</v>
      </c>
      <c r="E49" s="2"/>
    </row>
    <row r="50" spans="1:5">
      <c r="A50" s="2">
        <v>47</v>
      </c>
      <c r="B50" s="2" t="s">
        <v>91</v>
      </c>
      <c r="C50" s="2" t="s">
        <v>92</v>
      </c>
      <c r="D50" s="2" t="str">
        <f t="shared" si="0"/>
        <v>47市立札幌大通</v>
      </c>
      <c r="E50" s="2"/>
    </row>
    <row r="51" spans="1:5">
      <c r="A51" s="2">
        <v>48</v>
      </c>
      <c r="B51" s="2" t="s">
        <v>93</v>
      </c>
      <c r="C51" s="2" t="s">
        <v>94</v>
      </c>
      <c r="D51" s="2" t="str">
        <f t="shared" si="0"/>
        <v>48北海</v>
      </c>
      <c r="E51" s="2"/>
    </row>
    <row r="52" spans="1:5">
      <c r="A52" s="2">
        <v>49</v>
      </c>
      <c r="B52" s="2" t="s">
        <v>95</v>
      </c>
      <c r="C52" s="2" t="s">
        <v>96</v>
      </c>
      <c r="D52" s="2" t="str">
        <f t="shared" si="0"/>
        <v>49札幌光星</v>
      </c>
      <c r="E52" s="2"/>
    </row>
    <row r="53" spans="1:5">
      <c r="A53" s="2">
        <v>50</v>
      </c>
      <c r="B53" s="2" t="s">
        <v>133</v>
      </c>
      <c r="C53" s="2" t="s">
        <v>133</v>
      </c>
      <c r="D53" s="2" t="str">
        <f t="shared" si="0"/>
        <v>50北星学園大学附属</v>
      </c>
      <c r="E53" s="2"/>
    </row>
    <row r="54" spans="1:5">
      <c r="A54" s="2">
        <v>51</v>
      </c>
      <c r="B54" s="2" t="s">
        <v>97</v>
      </c>
      <c r="C54" s="2" t="s">
        <v>98</v>
      </c>
      <c r="D54" s="2" t="str">
        <f t="shared" si="0"/>
        <v>51札幌第一</v>
      </c>
      <c r="E54" s="2"/>
    </row>
    <row r="55" spans="1:5">
      <c r="A55" s="2">
        <v>52</v>
      </c>
      <c r="B55" s="2" t="s">
        <v>99</v>
      </c>
      <c r="C55" s="2" t="s">
        <v>100</v>
      </c>
      <c r="D55" s="2" t="str">
        <f t="shared" si="0"/>
        <v>52札幌創成</v>
      </c>
      <c r="E55" s="2"/>
    </row>
    <row r="56" spans="1:5">
      <c r="A56" s="2">
        <v>53</v>
      </c>
      <c r="B56" s="2" t="s">
        <v>134</v>
      </c>
      <c r="C56" s="2" t="s">
        <v>134</v>
      </c>
      <c r="D56" s="2" t="str">
        <f t="shared" si="0"/>
        <v>53東海大学付属札幌</v>
      </c>
      <c r="E56" s="2"/>
    </row>
    <row r="57" spans="1:5">
      <c r="A57" s="2">
        <v>54</v>
      </c>
      <c r="B57" s="2" t="s">
        <v>101</v>
      </c>
      <c r="C57" s="2" t="s">
        <v>102</v>
      </c>
      <c r="D57" s="2" t="str">
        <f t="shared" si="0"/>
        <v>54北星学園女子</v>
      </c>
      <c r="E57" s="2"/>
    </row>
    <row r="58" spans="1:5">
      <c r="A58" s="2">
        <v>55</v>
      </c>
      <c r="B58" s="2" t="s">
        <v>103</v>
      </c>
      <c r="C58" s="2" t="s">
        <v>104</v>
      </c>
      <c r="D58" s="2" t="str">
        <f t="shared" si="0"/>
        <v>55札幌大谷</v>
      </c>
      <c r="E58" s="2"/>
    </row>
    <row r="59" spans="1:5">
      <c r="A59" s="2">
        <v>56</v>
      </c>
      <c r="B59" s="2" t="s">
        <v>105</v>
      </c>
      <c r="C59" s="2" t="s">
        <v>106</v>
      </c>
      <c r="D59" s="2" t="str">
        <f t="shared" si="0"/>
        <v>56札幌静修</v>
      </c>
      <c r="E59" s="2"/>
    </row>
    <row r="60" spans="1:5">
      <c r="A60" s="2">
        <v>57</v>
      </c>
      <c r="B60" s="2" t="s">
        <v>107</v>
      </c>
      <c r="C60" s="2" t="s">
        <v>108</v>
      </c>
      <c r="D60" s="2" t="str">
        <f t="shared" si="0"/>
        <v>57藤女子</v>
      </c>
      <c r="E60" s="2"/>
    </row>
    <row r="61" spans="1:5">
      <c r="A61" s="2">
        <v>58</v>
      </c>
      <c r="B61" s="2" t="s">
        <v>109</v>
      </c>
      <c r="C61" s="2" t="s">
        <v>110</v>
      </c>
      <c r="D61" s="2" t="str">
        <f t="shared" si="0"/>
        <v>58札幌北斗</v>
      </c>
      <c r="E61" s="2"/>
    </row>
    <row r="62" spans="1:5">
      <c r="A62" s="2">
        <v>59</v>
      </c>
      <c r="B62" s="2" t="s">
        <v>111</v>
      </c>
      <c r="C62" s="2" t="s">
        <v>112</v>
      </c>
      <c r="D62" s="2" t="str">
        <f t="shared" si="0"/>
        <v>59札幌山の手</v>
      </c>
      <c r="E62" s="2"/>
    </row>
    <row r="63" spans="1:5">
      <c r="A63" s="2">
        <v>60</v>
      </c>
      <c r="B63" s="2" t="s">
        <v>113</v>
      </c>
      <c r="C63" s="2" t="s">
        <v>114</v>
      </c>
      <c r="D63" s="2" t="str">
        <f t="shared" si="0"/>
        <v>60札幌新陽</v>
      </c>
      <c r="E63" s="2"/>
    </row>
    <row r="64" spans="1:5">
      <c r="A64" s="2">
        <v>61</v>
      </c>
      <c r="B64" s="2" t="s">
        <v>245</v>
      </c>
      <c r="C64" s="2" t="s">
        <v>246</v>
      </c>
      <c r="D64" s="2" t="str">
        <f t="shared" si="0"/>
        <v>61北海道文教大学附属</v>
      </c>
      <c r="E64" s="2"/>
    </row>
    <row r="65" spans="1:5">
      <c r="A65" s="2">
        <v>62</v>
      </c>
      <c r="B65" s="2" t="s">
        <v>115</v>
      </c>
      <c r="C65" s="2" t="s">
        <v>116</v>
      </c>
      <c r="D65" s="2" t="str">
        <f t="shared" si="0"/>
        <v>62札幌龍谷学園</v>
      </c>
      <c r="E65" s="2"/>
    </row>
    <row r="66" spans="1:5">
      <c r="A66" s="2">
        <v>63</v>
      </c>
      <c r="B66" s="2"/>
      <c r="C66" s="2"/>
      <c r="D66" s="2" t="str">
        <f t="shared" si="0"/>
        <v/>
      </c>
      <c r="E66" s="2"/>
    </row>
    <row r="67" spans="1:5">
      <c r="A67" s="2">
        <v>64</v>
      </c>
      <c r="B67" s="2" t="s">
        <v>135</v>
      </c>
      <c r="C67" s="2" t="s">
        <v>135</v>
      </c>
      <c r="D67" s="2" t="str">
        <f t="shared" si="0"/>
        <v>64北海道科学大学</v>
      </c>
      <c r="E67" s="2"/>
    </row>
    <row r="68" spans="1:5">
      <c r="A68" s="2">
        <v>65</v>
      </c>
      <c r="B68" s="2" t="s">
        <v>117</v>
      </c>
      <c r="C68" s="2" t="s">
        <v>118</v>
      </c>
      <c r="D68" s="2" t="str">
        <f t="shared" si="0"/>
        <v>65北海学園札幌</v>
      </c>
      <c r="E68" s="2"/>
    </row>
    <row r="69" spans="1:5">
      <c r="A69" s="2">
        <v>66</v>
      </c>
      <c r="B69" s="2" t="s">
        <v>119</v>
      </c>
      <c r="C69" s="2" t="s">
        <v>120</v>
      </c>
      <c r="D69" s="2" t="str">
        <f t="shared" ref="D69:D81" si="1">IF(B69="","",TEXT(A69,"00")&amp;LEFT(C69,FIND("等",C69)-2))</f>
        <v>66立命館慶祥</v>
      </c>
      <c r="E69" s="2"/>
    </row>
    <row r="70" spans="1:5">
      <c r="A70" s="2">
        <v>67</v>
      </c>
      <c r="B70" s="2" t="s">
        <v>121</v>
      </c>
      <c r="C70" s="2" t="s">
        <v>122</v>
      </c>
      <c r="D70" s="2" t="str">
        <f t="shared" si="1"/>
        <v>67札幌日本大学</v>
      </c>
      <c r="E70" s="2"/>
    </row>
    <row r="71" spans="1:5">
      <c r="A71" s="2">
        <v>68</v>
      </c>
      <c r="B71" s="2" t="s">
        <v>196</v>
      </c>
      <c r="C71" s="2" t="s">
        <v>123</v>
      </c>
      <c r="D71" s="2" t="str">
        <f t="shared" si="1"/>
        <v>68とわの森三愛</v>
      </c>
      <c r="E71" s="2"/>
    </row>
    <row r="72" spans="1:5">
      <c r="A72" s="2">
        <v>69</v>
      </c>
      <c r="B72" s="2" t="s">
        <v>124</v>
      </c>
      <c r="C72" s="2" t="s">
        <v>125</v>
      </c>
      <c r="D72" s="2" t="str">
        <f t="shared" si="1"/>
        <v>69北嶺</v>
      </c>
      <c r="E72" s="2"/>
    </row>
    <row r="73" spans="1:5">
      <c r="A73" s="2">
        <v>70</v>
      </c>
      <c r="B73" s="2" t="s">
        <v>126</v>
      </c>
      <c r="C73" s="2" t="s">
        <v>127</v>
      </c>
      <c r="D73" s="2" t="str">
        <f t="shared" si="1"/>
        <v>70池上学院</v>
      </c>
      <c r="E73" s="2"/>
    </row>
    <row r="74" spans="1:5">
      <c r="A74" s="2">
        <v>71</v>
      </c>
      <c r="B74" s="2"/>
      <c r="C74" s="2"/>
      <c r="D74" s="2" t="str">
        <f t="shared" si="1"/>
        <v/>
      </c>
      <c r="E74" s="2"/>
    </row>
    <row r="75" spans="1:5">
      <c r="A75" s="2">
        <v>72</v>
      </c>
      <c r="B75" s="2" t="s">
        <v>128</v>
      </c>
      <c r="C75" s="2" t="s">
        <v>129</v>
      </c>
      <c r="D75" s="2" t="str">
        <f t="shared" si="1"/>
        <v>72星槎国際</v>
      </c>
      <c r="E75" s="2" t="s">
        <v>193</v>
      </c>
    </row>
    <row r="76" spans="1:5">
      <c r="A76" s="2">
        <v>73</v>
      </c>
      <c r="B76" s="2" t="s">
        <v>136</v>
      </c>
      <c r="C76" s="2" t="s">
        <v>137</v>
      </c>
      <c r="D76" s="2" t="str">
        <f t="shared" si="1"/>
        <v>73とわの森三愛</v>
      </c>
      <c r="E76" s="2" t="s">
        <v>195</v>
      </c>
    </row>
    <row r="77" spans="1:5">
      <c r="A77" s="2">
        <v>74</v>
      </c>
      <c r="B77" s="2" t="s">
        <v>220</v>
      </c>
      <c r="C77" s="2" t="s">
        <v>217</v>
      </c>
      <c r="D77" s="2" t="s">
        <v>226</v>
      </c>
      <c r="E77" s="2"/>
    </row>
    <row r="78" spans="1:5">
      <c r="A78" s="2">
        <v>75</v>
      </c>
      <c r="B78" s="2" t="s">
        <v>221</v>
      </c>
      <c r="C78" s="2" t="s">
        <v>218</v>
      </c>
      <c r="D78" s="2" t="s">
        <v>227</v>
      </c>
      <c r="E78" s="2"/>
    </row>
    <row r="79" spans="1:5">
      <c r="A79" s="2">
        <v>76</v>
      </c>
      <c r="B79" s="2" t="s">
        <v>222</v>
      </c>
      <c r="C79" s="2" t="s">
        <v>223</v>
      </c>
      <c r="D79" s="2" t="str">
        <f t="shared" si="1"/>
        <v>76クラーク国際大通</v>
      </c>
      <c r="E79" s="2"/>
    </row>
    <row r="80" spans="1:5">
      <c r="A80" s="2">
        <v>77</v>
      </c>
      <c r="B80" s="2" t="s">
        <v>224</v>
      </c>
      <c r="C80" s="2" t="s">
        <v>219</v>
      </c>
      <c r="D80" s="2" t="s">
        <v>228</v>
      </c>
      <c r="E80" s="2"/>
    </row>
    <row r="81" spans="1:5">
      <c r="A81" s="2">
        <v>78</v>
      </c>
      <c r="B81" s="2" t="s">
        <v>225</v>
      </c>
      <c r="C81" s="2" t="s">
        <v>225</v>
      </c>
      <c r="D81" s="2" t="str">
        <f t="shared" si="1"/>
        <v>78北海道芸術</v>
      </c>
      <c r="E81" s="2"/>
    </row>
  </sheetData>
  <phoneticPr fontId="3"/>
  <pageMargins left="0.39370078740157483" right="0.19685039370078741" top="0.59055118110236227" bottom="0.59055118110236227"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N377"/>
  <sheetViews>
    <sheetView topLeftCell="A5" zoomScale="125" zoomScaleNormal="125" workbookViewId="0">
      <selection activeCell="D1" sqref="D1"/>
    </sheetView>
  </sheetViews>
  <sheetFormatPr defaultColWidth="9" defaultRowHeight="13.5"/>
  <cols>
    <col min="1" max="1" width="6.625" style="33" customWidth="1"/>
    <col min="2" max="2" width="8.625" style="35" customWidth="1"/>
    <col min="3" max="4" width="24.375" style="35" customWidth="1"/>
    <col min="5" max="5" width="5.125" style="35" customWidth="1"/>
    <col min="6" max="6" width="6.625" style="5" customWidth="1"/>
    <col min="7" max="7" width="5.125" style="35" customWidth="1"/>
    <col min="8" max="8" width="13.875" style="36" bestFit="1" customWidth="1"/>
    <col min="9" max="9" width="22.625" style="36" bestFit="1" customWidth="1"/>
    <col min="10" max="10" width="29.375" style="35" customWidth="1"/>
    <col min="11" max="11" width="7.5" style="35" bestFit="1" customWidth="1"/>
    <col min="12" max="12" width="16.875" style="35" bestFit="1" customWidth="1"/>
    <col min="13" max="13" width="6.125" style="35" customWidth="1"/>
    <col min="14" max="14" width="5.625" style="5" customWidth="1"/>
    <col min="15" max="16384" width="9" style="35"/>
  </cols>
  <sheetData>
    <row r="1" spans="1:14" ht="27.75" customHeight="1">
      <c r="B1" s="43" t="s">
        <v>197</v>
      </c>
      <c r="C1" s="34" t="s">
        <v>277</v>
      </c>
      <c r="D1" s="34"/>
      <c r="E1" s="34"/>
      <c r="F1" s="34"/>
      <c r="G1" s="34"/>
      <c r="H1" s="34"/>
      <c r="I1" s="34"/>
      <c r="J1" s="34"/>
      <c r="K1" s="34"/>
      <c r="L1" s="57"/>
    </row>
    <row r="2" spans="1:14" ht="17.25" customHeight="1">
      <c r="B2" s="56" t="s">
        <v>138</v>
      </c>
      <c r="C2" s="130"/>
      <c r="F2" s="35"/>
      <c r="H2" s="35"/>
      <c r="J2" s="167" t="s">
        <v>149</v>
      </c>
      <c r="K2" s="168"/>
      <c r="L2" s="168"/>
      <c r="M2" s="168"/>
      <c r="N2" s="169"/>
    </row>
    <row r="3" spans="1:14" ht="17.25" customHeight="1">
      <c r="A3" s="47" t="s">
        <v>199</v>
      </c>
      <c r="B3" s="48" t="s">
        <v>139</v>
      </c>
      <c r="C3" s="171" t="str">
        <f>IF(C2="","",VLOOKUP(C2,学校番号!$A$4:$C$81,3,FALSE))</f>
        <v/>
      </c>
      <c r="D3" s="171"/>
      <c r="F3" s="35"/>
      <c r="H3" s="35"/>
      <c r="I3" s="49"/>
      <c r="J3" s="185" t="s">
        <v>253</v>
      </c>
      <c r="K3" s="186"/>
      <c r="L3" s="186"/>
      <c r="M3" s="186"/>
      <c r="N3" s="187"/>
    </row>
    <row r="4" spans="1:14" ht="17.25" customHeight="1">
      <c r="A4" s="35"/>
      <c r="B4" s="48" t="s">
        <v>145</v>
      </c>
      <c r="C4" s="131"/>
      <c r="D4" s="131"/>
      <c r="E4" s="172"/>
      <c r="F4" s="172"/>
      <c r="G4" s="172"/>
      <c r="H4" s="50"/>
      <c r="I4" s="51"/>
      <c r="J4" s="188"/>
      <c r="K4" s="189"/>
      <c r="L4" s="189"/>
      <c r="M4" s="189"/>
      <c r="N4" s="190"/>
    </row>
    <row r="5" spans="1:14" ht="17.25" customHeight="1">
      <c r="B5" s="46" t="s">
        <v>146</v>
      </c>
      <c r="C5" s="131"/>
      <c r="H5" s="35"/>
      <c r="I5" s="52"/>
      <c r="J5" s="188"/>
      <c r="K5" s="189"/>
      <c r="L5" s="189"/>
      <c r="M5" s="189"/>
      <c r="N5" s="190"/>
    </row>
    <row r="6" spans="1:14" ht="17.25" customHeight="1">
      <c r="B6" s="46" t="s">
        <v>147</v>
      </c>
      <c r="C6" s="131"/>
      <c r="D6" s="5"/>
      <c r="F6" s="35"/>
      <c r="H6" s="35"/>
      <c r="I6" s="37"/>
      <c r="J6" s="188"/>
      <c r="K6" s="189"/>
      <c r="L6" s="189"/>
      <c r="M6" s="189"/>
      <c r="N6" s="190"/>
    </row>
    <row r="7" spans="1:14" ht="17.25" customHeight="1">
      <c r="B7" s="46" t="s">
        <v>148</v>
      </c>
      <c r="C7" s="131"/>
      <c r="D7" s="5"/>
      <c r="F7" s="35"/>
      <c r="H7" s="35"/>
      <c r="I7" s="37"/>
      <c r="J7" s="188"/>
      <c r="K7" s="189"/>
      <c r="L7" s="189"/>
      <c r="M7" s="189"/>
      <c r="N7" s="190"/>
    </row>
    <row r="8" spans="1:14" ht="17.25" customHeight="1">
      <c r="B8" s="46" t="s">
        <v>140</v>
      </c>
      <c r="C8" s="131"/>
      <c r="D8" s="118" t="s">
        <v>215</v>
      </c>
      <c r="E8" s="5"/>
      <c r="G8" s="5"/>
      <c r="H8" s="5"/>
      <c r="I8" s="5"/>
      <c r="J8" s="188"/>
      <c r="K8" s="189"/>
      <c r="L8" s="189"/>
      <c r="M8" s="189"/>
      <c r="N8" s="190"/>
    </row>
    <row r="9" spans="1:14" ht="17.25" customHeight="1">
      <c r="A9" s="47" t="s">
        <v>199</v>
      </c>
      <c r="B9" s="46" t="s">
        <v>141</v>
      </c>
      <c r="C9" s="148">
        <f>COUNTIF(出品作品一覧[組],1)</f>
        <v>0</v>
      </c>
      <c r="D9" s="45"/>
      <c r="J9" s="191"/>
      <c r="K9" s="192"/>
      <c r="L9" s="192"/>
      <c r="M9" s="192"/>
      <c r="N9" s="193"/>
    </row>
    <row r="10" spans="1:14" ht="17.25" customHeight="1">
      <c r="A10" s="47" t="s">
        <v>199</v>
      </c>
      <c r="B10" s="46" t="s">
        <v>142</v>
      </c>
      <c r="C10" s="149">
        <f>SUM(COUNTIF(出品作品一覧[組],2)*2,COUNTIF(出品作品一覧[組],3)*3,COUNTIF(出品作品一覧[組],4)*4)</f>
        <v>0</v>
      </c>
      <c r="D10" s="148">
        <f>SUM(COUNTIF(出品作品一覧[組],2),COUNTIF(出品作品一覧[組],3),COUNTIF(出品作品一覧[組],4))</f>
        <v>0</v>
      </c>
      <c r="G10" s="38"/>
      <c r="H10" s="177"/>
      <c r="J10" s="143"/>
      <c r="K10" s="143"/>
      <c r="L10" s="143"/>
      <c r="M10" s="143"/>
    </row>
    <row r="11" spans="1:14" ht="17.25" customHeight="1">
      <c r="A11" s="47" t="s">
        <v>199</v>
      </c>
      <c r="B11" s="46" t="s">
        <v>143</v>
      </c>
      <c r="C11" s="149">
        <f>SUM(C9:C10)</f>
        <v>0</v>
      </c>
      <c r="D11" s="148">
        <f>SUM(C9,D10)</f>
        <v>0</v>
      </c>
      <c r="G11" s="38"/>
      <c r="H11" s="178"/>
      <c r="J11" s="173" t="s">
        <v>211</v>
      </c>
      <c r="K11" s="174"/>
      <c r="L11" s="179"/>
      <c r="M11" s="180"/>
      <c r="N11" s="181"/>
    </row>
    <row r="12" spans="1:14" ht="17.25" customHeight="1">
      <c r="A12" s="47" t="s">
        <v>199</v>
      </c>
      <c r="B12" s="46" t="s">
        <v>144</v>
      </c>
      <c r="C12" s="54"/>
      <c r="D12" s="150" t="s">
        <v>247</v>
      </c>
      <c r="E12" s="194" t="str">
        <f>C11*500&amp;"円"</f>
        <v>0円</v>
      </c>
      <c r="F12" s="194"/>
      <c r="G12" s="38"/>
      <c r="H12" s="178"/>
      <c r="J12" s="175"/>
      <c r="K12" s="176"/>
      <c r="L12" s="182"/>
      <c r="M12" s="183"/>
      <c r="N12" s="184"/>
    </row>
    <row r="13" spans="1:14">
      <c r="G13" s="38"/>
      <c r="H13" s="178"/>
      <c r="J13" s="38"/>
      <c r="K13" s="38"/>
      <c r="L13" s="170" t="s">
        <v>201</v>
      </c>
      <c r="M13" s="170"/>
    </row>
    <row r="14" spans="1:14" ht="31.5">
      <c r="B14" s="44" t="s">
        <v>198</v>
      </c>
      <c r="E14" s="44" t="s">
        <v>200</v>
      </c>
      <c r="F14" s="44" t="s">
        <v>214</v>
      </c>
      <c r="J14" s="44" t="s">
        <v>197</v>
      </c>
    </row>
    <row r="15" spans="1:14" ht="27.75" customHeight="1">
      <c r="A15" s="125" t="s">
        <v>230</v>
      </c>
      <c r="B15" s="126" t="s">
        <v>231</v>
      </c>
      <c r="C15" s="127" t="s">
        <v>232</v>
      </c>
      <c r="D15" s="127" t="s">
        <v>233</v>
      </c>
      <c r="E15" s="127" t="s">
        <v>234</v>
      </c>
      <c r="F15" s="127" t="s">
        <v>235</v>
      </c>
      <c r="G15" s="127" t="s">
        <v>236</v>
      </c>
      <c r="H15" s="127" t="s">
        <v>237</v>
      </c>
      <c r="I15" s="127" t="s">
        <v>238</v>
      </c>
      <c r="J15" s="127" t="s">
        <v>239</v>
      </c>
      <c r="K15" s="127" t="s">
        <v>240</v>
      </c>
      <c r="L15" s="126" t="s">
        <v>241</v>
      </c>
      <c r="M15" s="128" t="s">
        <v>242</v>
      </c>
      <c r="N15" s="129" t="s">
        <v>229</v>
      </c>
    </row>
    <row r="16" spans="1:14">
      <c r="A16" s="120">
        <v>1</v>
      </c>
      <c r="B16" s="39" t="str">
        <f t="shared" ref="B16:B47" si="0">$C$2&amp;TEXT(A16,"000")</f>
        <v>001</v>
      </c>
      <c r="C16" s="132"/>
      <c r="D16" s="133"/>
      <c r="E16" s="55"/>
      <c r="F16" s="55"/>
      <c r="G16" s="55"/>
      <c r="H16" s="134"/>
      <c r="I16" s="135"/>
      <c r="J16" s="40" t="str">
        <f>IF(ISBLANK(出品作品一覧[[#This Row],[氏　　　名]]),"",$C$3)</f>
        <v/>
      </c>
      <c r="K16" s="55"/>
      <c r="L16" s="55"/>
      <c r="M16" s="55"/>
      <c r="N16" s="119"/>
    </row>
    <row r="17" spans="1:14">
      <c r="A17" s="120">
        <v>2</v>
      </c>
      <c r="B17" s="39" t="str">
        <f t="shared" si="0"/>
        <v>002</v>
      </c>
      <c r="C17" s="132"/>
      <c r="D17" s="136"/>
      <c r="E17" s="55"/>
      <c r="F17" s="55"/>
      <c r="G17" s="55"/>
      <c r="H17" s="134"/>
      <c r="I17" s="135"/>
      <c r="J17" s="40" t="str">
        <f>IF(ISBLANK(出品作品一覧[[#This Row],[氏　　　名]]),"",$C$3)</f>
        <v/>
      </c>
      <c r="K17" s="55"/>
      <c r="L17" s="55"/>
      <c r="M17" s="55"/>
      <c r="N17" s="119"/>
    </row>
    <row r="18" spans="1:14">
      <c r="A18" s="120">
        <v>3</v>
      </c>
      <c r="B18" s="39" t="str">
        <f t="shared" si="0"/>
        <v>003</v>
      </c>
      <c r="C18" s="132"/>
      <c r="D18" s="136"/>
      <c r="E18" s="55"/>
      <c r="F18" s="55"/>
      <c r="G18" s="55"/>
      <c r="H18" s="134"/>
      <c r="I18" s="135"/>
      <c r="J18" s="40" t="str">
        <f>IF(ISBLANK(出品作品一覧[[#This Row],[氏　　　名]]),"",$C$3)</f>
        <v/>
      </c>
      <c r="K18" s="55"/>
      <c r="L18" s="55"/>
      <c r="M18" s="55"/>
      <c r="N18" s="119"/>
    </row>
    <row r="19" spans="1:14">
      <c r="A19" s="120">
        <v>4</v>
      </c>
      <c r="B19" s="39" t="str">
        <f t="shared" si="0"/>
        <v>004</v>
      </c>
      <c r="C19" s="132"/>
      <c r="D19" s="136"/>
      <c r="E19" s="55"/>
      <c r="F19" s="55"/>
      <c r="G19" s="55"/>
      <c r="H19" s="134"/>
      <c r="I19" s="135"/>
      <c r="J19" s="40" t="str">
        <f>IF(ISBLANK(出品作品一覧[[#This Row],[氏　　　名]]),"",$C$3)</f>
        <v/>
      </c>
      <c r="K19" s="55"/>
      <c r="L19" s="55"/>
      <c r="M19" s="55"/>
      <c r="N19" s="119"/>
    </row>
    <row r="20" spans="1:14">
      <c r="A20" s="120">
        <v>5</v>
      </c>
      <c r="B20" s="39" t="str">
        <f t="shared" si="0"/>
        <v>005</v>
      </c>
      <c r="C20" s="132"/>
      <c r="D20" s="136"/>
      <c r="E20" s="55"/>
      <c r="F20" s="55"/>
      <c r="G20" s="55"/>
      <c r="H20" s="134"/>
      <c r="I20" s="135"/>
      <c r="J20" s="40" t="str">
        <f>IF(ISBLANK(出品作品一覧[[#This Row],[氏　　　名]]),"",$C$3)</f>
        <v/>
      </c>
      <c r="K20" s="55"/>
      <c r="L20" s="55"/>
      <c r="M20" s="55"/>
      <c r="N20" s="119"/>
    </row>
    <row r="21" spans="1:14" ht="13.5" customHeight="1">
      <c r="A21" s="120">
        <v>6</v>
      </c>
      <c r="B21" s="39" t="str">
        <f t="shared" si="0"/>
        <v>006</v>
      </c>
      <c r="C21" s="132"/>
      <c r="D21" s="136"/>
      <c r="E21" s="55"/>
      <c r="F21" s="55"/>
      <c r="G21" s="55"/>
      <c r="H21" s="134"/>
      <c r="I21" s="135"/>
      <c r="J21" s="40" t="str">
        <f>IF(ISBLANK(出品作品一覧[[#This Row],[氏　　　名]]),"",$C$3)</f>
        <v/>
      </c>
      <c r="K21" s="55"/>
      <c r="L21" s="55"/>
      <c r="M21" s="55"/>
      <c r="N21" s="119"/>
    </row>
    <row r="22" spans="1:14">
      <c r="A22" s="120">
        <v>7</v>
      </c>
      <c r="B22" s="39" t="str">
        <f t="shared" si="0"/>
        <v>007</v>
      </c>
      <c r="C22" s="132"/>
      <c r="D22" s="136"/>
      <c r="E22" s="55"/>
      <c r="F22" s="55"/>
      <c r="G22" s="55"/>
      <c r="H22" s="134"/>
      <c r="I22" s="135"/>
      <c r="J22" s="40" t="str">
        <f>IF(ISBLANK(出品作品一覧[[#This Row],[氏　　　名]]),"",$C$3)</f>
        <v/>
      </c>
      <c r="K22" s="55"/>
      <c r="L22" s="55"/>
      <c r="M22" s="55"/>
      <c r="N22" s="119"/>
    </row>
    <row r="23" spans="1:14">
      <c r="A23" s="120">
        <v>8</v>
      </c>
      <c r="B23" s="39" t="str">
        <f t="shared" si="0"/>
        <v>008</v>
      </c>
      <c r="C23" s="132"/>
      <c r="D23" s="136"/>
      <c r="E23" s="55"/>
      <c r="F23" s="55"/>
      <c r="G23" s="55"/>
      <c r="H23" s="134"/>
      <c r="I23" s="135"/>
      <c r="J23" s="40" t="str">
        <f>IF(ISBLANK(出品作品一覧[[#This Row],[氏　　　名]]),"",$C$3)</f>
        <v/>
      </c>
      <c r="K23" s="55"/>
      <c r="L23" s="55"/>
      <c r="M23" s="55"/>
      <c r="N23" s="119"/>
    </row>
    <row r="24" spans="1:14">
      <c r="A24" s="120">
        <v>9</v>
      </c>
      <c r="B24" s="39" t="str">
        <f t="shared" si="0"/>
        <v>009</v>
      </c>
      <c r="C24" s="132"/>
      <c r="D24" s="136"/>
      <c r="E24" s="55"/>
      <c r="F24" s="55"/>
      <c r="G24" s="55"/>
      <c r="H24" s="134"/>
      <c r="I24" s="135"/>
      <c r="J24" s="40" t="str">
        <f>IF(ISBLANK(出品作品一覧[[#This Row],[氏　　　名]]),"",$C$3)</f>
        <v/>
      </c>
      <c r="K24" s="55"/>
      <c r="L24" s="55"/>
      <c r="M24" s="55"/>
      <c r="N24" s="119"/>
    </row>
    <row r="25" spans="1:14">
      <c r="A25" s="120">
        <v>10</v>
      </c>
      <c r="B25" s="39" t="str">
        <f t="shared" si="0"/>
        <v>010</v>
      </c>
      <c r="C25" s="132"/>
      <c r="D25" s="136"/>
      <c r="E25" s="55"/>
      <c r="F25" s="55"/>
      <c r="G25" s="55"/>
      <c r="H25" s="134"/>
      <c r="I25" s="135"/>
      <c r="J25" s="40" t="str">
        <f>IF(ISBLANK(出品作品一覧[[#This Row],[氏　　　名]]),"",$C$3)</f>
        <v/>
      </c>
      <c r="K25" s="55"/>
      <c r="L25" s="55"/>
      <c r="M25" s="55"/>
      <c r="N25" s="119"/>
    </row>
    <row r="26" spans="1:14">
      <c r="A26" s="120">
        <v>11</v>
      </c>
      <c r="B26" s="39" t="str">
        <f t="shared" si="0"/>
        <v>011</v>
      </c>
      <c r="C26" s="132"/>
      <c r="D26" s="136"/>
      <c r="E26" s="55"/>
      <c r="F26" s="55"/>
      <c r="G26" s="55"/>
      <c r="H26" s="134"/>
      <c r="I26" s="135"/>
      <c r="J26" s="40" t="str">
        <f>IF(ISBLANK(出品作品一覧[[#This Row],[氏　　　名]]),"",$C$3)</f>
        <v/>
      </c>
      <c r="K26" s="55"/>
      <c r="L26" s="55"/>
      <c r="M26" s="55"/>
      <c r="N26" s="119"/>
    </row>
    <row r="27" spans="1:14">
      <c r="A27" s="120">
        <v>12</v>
      </c>
      <c r="B27" s="39" t="str">
        <f t="shared" si="0"/>
        <v>012</v>
      </c>
      <c r="C27" s="132"/>
      <c r="D27" s="136"/>
      <c r="E27" s="55"/>
      <c r="F27" s="55"/>
      <c r="G27" s="55"/>
      <c r="H27" s="134"/>
      <c r="I27" s="135"/>
      <c r="J27" s="40" t="str">
        <f>IF(ISBLANK(出品作品一覧[[#This Row],[氏　　　名]]),"",$C$3)</f>
        <v/>
      </c>
      <c r="K27" s="55"/>
      <c r="L27" s="55"/>
      <c r="M27" s="55"/>
      <c r="N27" s="119"/>
    </row>
    <row r="28" spans="1:14">
      <c r="A28" s="120">
        <v>13</v>
      </c>
      <c r="B28" s="39" t="str">
        <f t="shared" si="0"/>
        <v>013</v>
      </c>
      <c r="C28" s="132"/>
      <c r="D28" s="136"/>
      <c r="E28" s="55"/>
      <c r="F28" s="55"/>
      <c r="G28" s="55"/>
      <c r="H28" s="134"/>
      <c r="I28" s="135"/>
      <c r="J28" s="40" t="str">
        <f>IF(ISBLANK(出品作品一覧[[#This Row],[氏　　　名]]),"",$C$3)</f>
        <v/>
      </c>
      <c r="K28" s="55"/>
      <c r="L28" s="55"/>
      <c r="M28" s="55"/>
      <c r="N28" s="119"/>
    </row>
    <row r="29" spans="1:14">
      <c r="A29" s="120">
        <v>14</v>
      </c>
      <c r="B29" s="39" t="str">
        <f t="shared" si="0"/>
        <v>014</v>
      </c>
      <c r="C29" s="132"/>
      <c r="D29" s="136"/>
      <c r="E29" s="55"/>
      <c r="F29" s="55"/>
      <c r="G29" s="55"/>
      <c r="H29" s="134"/>
      <c r="I29" s="135"/>
      <c r="J29" s="40" t="str">
        <f>IF(ISBLANK(出品作品一覧[[#This Row],[氏　　　名]]),"",$C$3)</f>
        <v/>
      </c>
      <c r="K29" s="55"/>
      <c r="L29" s="55"/>
      <c r="M29" s="55"/>
      <c r="N29" s="119"/>
    </row>
    <row r="30" spans="1:14">
      <c r="A30" s="120">
        <v>15</v>
      </c>
      <c r="B30" s="39" t="str">
        <f t="shared" si="0"/>
        <v>015</v>
      </c>
      <c r="C30" s="132"/>
      <c r="D30" s="136"/>
      <c r="E30" s="55"/>
      <c r="F30" s="55"/>
      <c r="G30" s="55"/>
      <c r="H30" s="134"/>
      <c r="I30" s="135"/>
      <c r="J30" s="40" t="str">
        <f>IF(ISBLANK(出品作品一覧[[#This Row],[氏　　　名]]),"",$C$3)</f>
        <v/>
      </c>
      <c r="K30" s="55"/>
      <c r="L30" s="55"/>
      <c r="M30" s="55"/>
      <c r="N30" s="119"/>
    </row>
    <row r="31" spans="1:14">
      <c r="A31" s="120">
        <v>16</v>
      </c>
      <c r="B31" s="39" t="str">
        <f t="shared" si="0"/>
        <v>016</v>
      </c>
      <c r="C31" s="132"/>
      <c r="D31" s="136"/>
      <c r="E31" s="55"/>
      <c r="F31" s="55"/>
      <c r="G31" s="55"/>
      <c r="H31" s="134"/>
      <c r="I31" s="135"/>
      <c r="J31" s="40" t="str">
        <f>IF(ISBLANK(出品作品一覧[[#This Row],[氏　　　名]]),"",$C$3)</f>
        <v/>
      </c>
      <c r="K31" s="55"/>
      <c r="L31" s="55"/>
      <c r="M31" s="55"/>
      <c r="N31" s="119"/>
    </row>
    <row r="32" spans="1:14">
      <c r="A32" s="120">
        <v>17</v>
      </c>
      <c r="B32" s="39" t="str">
        <f t="shared" si="0"/>
        <v>017</v>
      </c>
      <c r="C32" s="132"/>
      <c r="D32" s="136"/>
      <c r="E32" s="55"/>
      <c r="F32" s="55"/>
      <c r="G32" s="55"/>
      <c r="H32" s="134"/>
      <c r="I32" s="135"/>
      <c r="J32" s="40" t="str">
        <f>IF(ISBLANK(出品作品一覧[[#This Row],[氏　　　名]]),"",$C$3)</f>
        <v/>
      </c>
      <c r="K32" s="55"/>
      <c r="L32" s="55"/>
      <c r="M32" s="55"/>
      <c r="N32" s="119"/>
    </row>
    <row r="33" spans="1:14">
      <c r="A33" s="120">
        <v>18</v>
      </c>
      <c r="B33" s="39" t="str">
        <f t="shared" si="0"/>
        <v>018</v>
      </c>
      <c r="C33" s="132"/>
      <c r="D33" s="136"/>
      <c r="E33" s="55"/>
      <c r="F33" s="55"/>
      <c r="G33" s="55"/>
      <c r="H33" s="134"/>
      <c r="I33" s="135"/>
      <c r="J33" s="40" t="str">
        <f>IF(ISBLANK(出品作品一覧[[#This Row],[氏　　　名]]),"",$C$3)</f>
        <v/>
      </c>
      <c r="K33" s="55"/>
      <c r="L33" s="55"/>
      <c r="M33" s="55"/>
      <c r="N33" s="119"/>
    </row>
    <row r="34" spans="1:14">
      <c r="A34" s="120">
        <v>19</v>
      </c>
      <c r="B34" s="39" t="str">
        <f t="shared" si="0"/>
        <v>019</v>
      </c>
      <c r="C34" s="132"/>
      <c r="D34" s="136"/>
      <c r="E34" s="55"/>
      <c r="F34" s="55"/>
      <c r="G34" s="55"/>
      <c r="H34" s="134"/>
      <c r="I34" s="135"/>
      <c r="J34" s="40" t="str">
        <f>IF(ISBLANK(出品作品一覧[[#This Row],[氏　　　名]]),"",$C$3)</f>
        <v/>
      </c>
      <c r="K34" s="55"/>
      <c r="L34" s="55"/>
      <c r="M34" s="55"/>
      <c r="N34" s="119"/>
    </row>
    <row r="35" spans="1:14">
      <c r="A35" s="120">
        <v>20</v>
      </c>
      <c r="B35" s="39" t="str">
        <f t="shared" si="0"/>
        <v>020</v>
      </c>
      <c r="C35" s="132"/>
      <c r="D35" s="136"/>
      <c r="E35" s="55"/>
      <c r="F35" s="55"/>
      <c r="G35" s="55"/>
      <c r="H35" s="134"/>
      <c r="I35" s="135"/>
      <c r="J35" s="40" t="str">
        <f>IF(ISBLANK(出品作品一覧[[#This Row],[氏　　　名]]),"",$C$3)</f>
        <v/>
      </c>
      <c r="K35" s="55"/>
      <c r="L35" s="55"/>
      <c r="M35" s="55"/>
      <c r="N35" s="119"/>
    </row>
    <row r="36" spans="1:14">
      <c r="A36" s="120">
        <v>21</v>
      </c>
      <c r="B36" s="39" t="str">
        <f t="shared" si="0"/>
        <v>021</v>
      </c>
      <c r="C36" s="132"/>
      <c r="D36" s="136"/>
      <c r="E36" s="55"/>
      <c r="F36" s="55"/>
      <c r="G36" s="55"/>
      <c r="H36" s="134"/>
      <c r="I36" s="135"/>
      <c r="J36" s="40" t="str">
        <f>IF(ISBLANK(出品作品一覧[[#This Row],[氏　　　名]]),"",$C$3)</f>
        <v/>
      </c>
      <c r="K36" s="55"/>
      <c r="L36" s="55"/>
      <c r="M36" s="55"/>
      <c r="N36" s="119"/>
    </row>
    <row r="37" spans="1:14">
      <c r="A37" s="120">
        <v>22</v>
      </c>
      <c r="B37" s="39" t="str">
        <f t="shared" si="0"/>
        <v>022</v>
      </c>
      <c r="C37" s="132"/>
      <c r="D37" s="136"/>
      <c r="E37" s="55"/>
      <c r="F37" s="55"/>
      <c r="G37" s="55"/>
      <c r="H37" s="134"/>
      <c r="I37" s="135"/>
      <c r="J37" s="40" t="str">
        <f>IF(ISBLANK(出品作品一覧[[#This Row],[氏　　　名]]),"",$C$3)</f>
        <v/>
      </c>
      <c r="K37" s="55"/>
      <c r="L37" s="55"/>
      <c r="M37" s="55"/>
      <c r="N37" s="119"/>
    </row>
    <row r="38" spans="1:14">
      <c r="A38" s="120">
        <v>23</v>
      </c>
      <c r="B38" s="39" t="str">
        <f t="shared" si="0"/>
        <v>023</v>
      </c>
      <c r="C38" s="132"/>
      <c r="D38" s="136"/>
      <c r="E38" s="55"/>
      <c r="F38" s="55"/>
      <c r="G38" s="55"/>
      <c r="H38" s="134"/>
      <c r="I38" s="135"/>
      <c r="J38" s="40" t="str">
        <f>IF(ISBLANK(出品作品一覧[[#This Row],[氏　　　名]]),"",$C$3)</f>
        <v/>
      </c>
      <c r="K38" s="55"/>
      <c r="L38" s="55"/>
      <c r="M38" s="55"/>
      <c r="N38" s="119"/>
    </row>
    <row r="39" spans="1:14">
      <c r="A39" s="120">
        <v>24</v>
      </c>
      <c r="B39" s="39" t="str">
        <f t="shared" si="0"/>
        <v>024</v>
      </c>
      <c r="C39" s="132"/>
      <c r="D39" s="136"/>
      <c r="E39" s="55"/>
      <c r="F39" s="55"/>
      <c r="G39" s="55"/>
      <c r="H39" s="134"/>
      <c r="I39" s="135"/>
      <c r="J39" s="40" t="str">
        <f>IF(ISBLANK(出品作品一覧[[#This Row],[氏　　　名]]),"",$C$3)</f>
        <v/>
      </c>
      <c r="K39" s="55"/>
      <c r="L39" s="55"/>
      <c r="M39" s="55"/>
      <c r="N39" s="119"/>
    </row>
    <row r="40" spans="1:14">
      <c r="A40" s="120">
        <v>25</v>
      </c>
      <c r="B40" s="39" t="str">
        <f t="shared" si="0"/>
        <v>025</v>
      </c>
      <c r="C40" s="132"/>
      <c r="D40" s="136"/>
      <c r="E40" s="55"/>
      <c r="F40" s="55"/>
      <c r="G40" s="55"/>
      <c r="H40" s="134"/>
      <c r="I40" s="135"/>
      <c r="J40" s="40" t="str">
        <f>IF(ISBLANK(出品作品一覧[[#This Row],[氏　　　名]]),"",$C$3)</f>
        <v/>
      </c>
      <c r="K40" s="55"/>
      <c r="L40" s="55"/>
      <c r="M40" s="55"/>
      <c r="N40" s="119"/>
    </row>
    <row r="41" spans="1:14">
      <c r="A41" s="120">
        <v>26</v>
      </c>
      <c r="B41" s="39" t="str">
        <f t="shared" si="0"/>
        <v>026</v>
      </c>
      <c r="C41" s="132"/>
      <c r="D41" s="136"/>
      <c r="E41" s="55"/>
      <c r="F41" s="55"/>
      <c r="G41" s="55"/>
      <c r="H41" s="134"/>
      <c r="I41" s="135"/>
      <c r="J41" s="40" t="str">
        <f>IF(ISBLANK(出品作品一覧[[#This Row],[氏　　　名]]),"",$C$3)</f>
        <v/>
      </c>
      <c r="K41" s="55"/>
      <c r="L41" s="55"/>
      <c r="M41" s="55"/>
      <c r="N41" s="119"/>
    </row>
    <row r="42" spans="1:14">
      <c r="A42" s="120">
        <v>27</v>
      </c>
      <c r="B42" s="39" t="str">
        <f t="shared" si="0"/>
        <v>027</v>
      </c>
      <c r="C42" s="132"/>
      <c r="D42" s="136"/>
      <c r="E42" s="55"/>
      <c r="F42" s="55"/>
      <c r="G42" s="55"/>
      <c r="H42" s="134"/>
      <c r="I42" s="135"/>
      <c r="J42" s="40" t="str">
        <f>IF(ISBLANK(出品作品一覧[[#This Row],[氏　　　名]]),"",$C$3)</f>
        <v/>
      </c>
      <c r="K42" s="55"/>
      <c r="L42" s="55"/>
      <c r="M42" s="55"/>
      <c r="N42" s="119"/>
    </row>
    <row r="43" spans="1:14">
      <c r="A43" s="120">
        <v>28</v>
      </c>
      <c r="B43" s="39" t="str">
        <f t="shared" si="0"/>
        <v>028</v>
      </c>
      <c r="C43" s="132"/>
      <c r="D43" s="136"/>
      <c r="E43" s="55"/>
      <c r="F43" s="55"/>
      <c r="G43" s="55"/>
      <c r="H43" s="134"/>
      <c r="I43" s="135"/>
      <c r="J43" s="40" t="str">
        <f>IF(ISBLANK(出品作品一覧[[#This Row],[氏　　　名]]),"",$C$3)</f>
        <v/>
      </c>
      <c r="K43" s="55"/>
      <c r="L43" s="55"/>
      <c r="M43" s="55"/>
      <c r="N43" s="119"/>
    </row>
    <row r="44" spans="1:14">
      <c r="A44" s="120">
        <v>29</v>
      </c>
      <c r="B44" s="39" t="str">
        <f t="shared" si="0"/>
        <v>029</v>
      </c>
      <c r="C44" s="132"/>
      <c r="D44" s="136"/>
      <c r="E44" s="55"/>
      <c r="F44" s="55"/>
      <c r="G44" s="55"/>
      <c r="H44" s="134"/>
      <c r="I44" s="135"/>
      <c r="J44" s="40" t="str">
        <f>IF(ISBLANK(出品作品一覧[[#This Row],[氏　　　名]]),"",$C$3)</f>
        <v/>
      </c>
      <c r="K44" s="55"/>
      <c r="L44" s="55"/>
      <c r="M44" s="55"/>
      <c r="N44" s="119"/>
    </row>
    <row r="45" spans="1:14">
      <c r="A45" s="120">
        <v>30</v>
      </c>
      <c r="B45" s="39" t="str">
        <f t="shared" si="0"/>
        <v>030</v>
      </c>
      <c r="C45" s="132"/>
      <c r="D45" s="136"/>
      <c r="E45" s="55"/>
      <c r="F45" s="55"/>
      <c r="G45" s="55"/>
      <c r="H45" s="134"/>
      <c r="I45" s="135"/>
      <c r="J45" s="40" t="str">
        <f>IF(ISBLANK(出品作品一覧[[#This Row],[氏　　　名]]),"",$C$3)</f>
        <v/>
      </c>
      <c r="K45" s="55"/>
      <c r="L45" s="55"/>
      <c r="M45" s="55"/>
      <c r="N45" s="119"/>
    </row>
    <row r="46" spans="1:14">
      <c r="A46" s="120">
        <v>31</v>
      </c>
      <c r="B46" s="39" t="str">
        <f t="shared" si="0"/>
        <v>031</v>
      </c>
      <c r="C46" s="132"/>
      <c r="D46" s="136"/>
      <c r="E46" s="55"/>
      <c r="F46" s="55"/>
      <c r="G46" s="55"/>
      <c r="H46" s="134"/>
      <c r="I46" s="135"/>
      <c r="J46" s="40" t="str">
        <f>IF(ISBLANK(出品作品一覧[[#This Row],[氏　　　名]]),"",$C$3)</f>
        <v/>
      </c>
      <c r="K46" s="55"/>
      <c r="L46" s="55"/>
      <c r="M46" s="55"/>
      <c r="N46" s="119"/>
    </row>
    <row r="47" spans="1:14">
      <c r="A47" s="120">
        <v>32</v>
      </c>
      <c r="B47" s="39" t="str">
        <f t="shared" si="0"/>
        <v>032</v>
      </c>
      <c r="C47" s="132"/>
      <c r="D47" s="136"/>
      <c r="E47" s="55"/>
      <c r="F47" s="55"/>
      <c r="G47" s="55"/>
      <c r="H47" s="134"/>
      <c r="I47" s="135"/>
      <c r="J47" s="40" t="str">
        <f>IF(ISBLANK(出品作品一覧[[#This Row],[氏　　　名]]),"",$C$3)</f>
        <v/>
      </c>
      <c r="K47" s="55"/>
      <c r="L47" s="55"/>
      <c r="M47" s="55"/>
      <c r="N47" s="119"/>
    </row>
    <row r="48" spans="1:14">
      <c r="A48" s="120">
        <v>33</v>
      </c>
      <c r="B48" s="39" t="str">
        <f t="shared" ref="B48:B79" si="1">$C$2&amp;TEXT(A48,"000")</f>
        <v>033</v>
      </c>
      <c r="C48" s="132"/>
      <c r="D48" s="136"/>
      <c r="E48" s="55"/>
      <c r="F48" s="55"/>
      <c r="G48" s="55"/>
      <c r="H48" s="134"/>
      <c r="I48" s="135"/>
      <c r="J48" s="40" t="str">
        <f>IF(ISBLANK(出品作品一覧[[#This Row],[氏　　　名]]),"",$C$3)</f>
        <v/>
      </c>
      <c r="K48" s="55"/>
      <c r="L48" s="55"/>
      <c r="M48" s="55"/>
      <c r="N48" s="119"/>
    </row>
    <row r="49" spans="1:14">
      <c r="A49" s="120">
        <v>34</v>
      </c>
      <c r="B49" s="39" t="str">
        <f t="shared" si="1"/>
        <v>034</v>
      </c>
      <c r="C49" s="132"/>
      <c r="D49" s="136"/>
      <c r="E49" s="55"/>
      <c r="F49" s="55"/>
      <c r="G49" s="55"/>
      <c r="H49" s="134"/>
      <c r="I49" s="135"/>
      <c r="J49" s="40" t="str">
        <f>IF(ISBLANK(出品作品一覧[[#This Row],[氏　　　名]]),"",$C$3)</f>
        <v/>
      </c>
      <c r="K49" s="55"/>
      <c r="L49" s="55"/>
      <c r="M49" s="55"/>
      <c r="N49" s="119"/>
    </row>
    <row r="50" spans="1:14">
      <c r="A50" s="120">
        <v>35</v>
      </c>
      <c r="B50" s="39" t="str">
        <f t="shared" si="1"/>
        <v>035</v>
      </c>
      <c r="C50" s="132"/>
      <c r="D50" s="136"/>
      <c r="E50" s="55"/>
      <c r="F50" s="55"/>
      <c r="G50" s="55"/>
      <c r="H50" s="134"/>
      <c r="I50" s="135"/>
      <c r="J50" s="40" t="str">
        <f>IF(ISBLANK(出品作品一覧[[#This Row],[氏　　　名]]),"",$C$3)</f>
        <v/>
      </c>
      <c r="K50" s="55"/>
      <c r="L50" s="55"/>
      <c r="M50" s="55"/>
      <c r="N50" s="119"/>
    </row>
    <row r="51" spans="1:14">
      <c r="A51" s="120">
        <v>36</v>
      </c>
      <c r="B51" s="39" t="str">
        <f t="shared" si="1"/>
        <v>036</v>
      </c>
      <c r="C51" s="132"/>
      <c r="D51" s="136"/>
      <c r="E51" s="55"/>
      <c r="F51" s="55"/>
      <c r="G51" s="55"/>
      <c r="H51" s="134"/>
      <c r="I51" s="135"/>
      <c r="J51" s="40" t="str">
        <f>IF(ISBLANK(出品作品一覧[[#This Row],[氏　　　名]]),"",$C$3)</f>
        <v/>
      </c>
      <c r="K51" s="55"/>
      <c r="L51" s="55"/>
      <c r="M51" s="55"/>
      <c r="N51" s="119"/>
    </row>
    <row r="52" spans="1:14">
      <c r="A52" s="120">
        <v>37</v>
      </c>
      <c r="B52" s="39" t="str">
        <f t="shared" si="1"/>
        <v>037</v>
      </c>
      <c r="C52" s="132"/>
      <c r="D52" s="136"/>
      <c r="E52" s="55"/>
      <c r="F52" s="55"/>
      <c r="G52" s="55"/>
      <c r="H52" s="134"/>
      <c r="I52" s="135"/>
      <c r="J52" s="40" t="str">
        <f>IF(ISBLANK(出品作品一覧[[#This Row],[氏　　　名]]),"",$C$3)</f>
        <v/>
      </c>
      <c r="K52" s="55"/>
      <c r="L52" s="55"/>
      <c r="M52" s="55"/>
      <c r="N52" s="119"/>
    </row>
    <row r="53" spans="1:14">
      <c r="A53" s="120">
        <v>38</v>
      </c>
      <c r="B53" s="39" t="str">
        <f t="shared" si="1"/>
        <v>038</v>
      </c>
      <c r="C53" s="132"/>
      <c r="D53" s="136"/>
      <c r="E53" s="55"/>
      <c r="F53" s="55"/>
      <c r="G53" s="55"/>
      <c r="H53" s="134"/>
      <c r="I53" s="135"/>
      <c r="J53" s="40" t="str">
        <f>IF(ISBLANK(出品作品一覧[[#This Row],[氏　　　名]]),"",$C$3)</f>
        <v/>
      </c>
      <c r="K53" s="55"/>
      <c r="L53" s="55"/>
      <c r="M53" s="55"/>
      <c r="N53" s="119"/>
    </row>
    <row r="54" spans="1:14">
      <c r="A54" s="120">
        <v>39</v>
      </c>
      <c r="B54" s="39" t="str">
        <f t="shared" si="1"/>
        <v>039</v>
      </c>
      <c r="C54" s="132"/>
      <c r="D54" s="136"/>
      <c r="E54" s="55"/>
      <c r="F54" s="55"/>
      <c r="G54" s="55"/>
      <c r="H54" s="134"/>
      <c r="I54" s="135"/>
      <c r="J54" s="40" t="str">
        <f>IF(ISBLANK(出品作品一覧[[#This Row],[氏　　　名]]),"",$C$3)</f>
        <v/>
      </c>
      <c r="K54" s="55"/>
      <c r="L54" s="55"/>
      <c r="M54" s="55"/>
      <c r="N54" s="119"/>
    </row>
    <row r="55" spans="1:14">
      <c r="A55" s="120">
        <v>40</v>
      </c>
      <c r="B55" s="39" t="str">
        <f t="shared" si="1"/>
        <v>040</v>
      </c>
      <c r="C55" s="132"/>
      <c r="D55" s="136"/>
      <c r="E55" s="55"/>
      <c r="F55" s="55"/>
      <c r="G55" s="55"/>
      <c r="H55" s="134"/>
      <c r="I55" s="135"/>
      <c r="J55" s="40" t="str">
        <f>IF(ISBLANK(出品作品一覧[[#This Row],[氏　　　名]]),"",$C$3)</f>
        <v/>
      </c>
      <c r="K55" s="55"/>
      <c r="L55" s="55"/>
      <c r="M55" s="55"/>
      <c r="N55" s="119"/>
    </row>
    <row r="56" spans="1:14">
      <c r="A56" s="120">
        <v>41</v>
      </c>
      <c r="B56" s="39" t="str">
        <f t="shared" si="1"/>
        <v>041</v>
      </c>
      <c r="C56" s="132"/>
      <c r="D56" s="136"/>
      <c r="E56" s="55"/>
      <c r="F56" s="55"/>
      <c r="G56" s="55"/>
      <c r="H56" s="134"/>
      <c r="I56" s="135"/>
      <c r="J56" s="40" t="str">
        <f>IF(ISBLANK(出品作品一覧[[#This Row],[氏　　　名]]),"",$C$3)</f>
        <v/>
      </c>
      <c r="K56" s="55"/>
      <c r="L56" s="55"/>
      <c r="M56" s="55"/>
      <c r="N56" s="119"/>
    </row>
    <row r="57" spans="1:14">
      <c r="A57" s="120">
        <v>42</v>
      </c>
      <c r="B57" s="39" t="str">
        <f t="shared" si="1"/>
        <v>042</v>
      </c>
      <c r="C57" s="132"/>
      <c r="D57" s="136"/>
      <c r="E57" s="55"/>
      <c r="F57" s="55"/>
      <c r="G57" s="55"/>
      <c r="H57" s="134"/>
      <c r="I57" s="135"/>
      <c r="J57" s="40" t="str">
        <f>IF(ISBLANK(出品作品一覧[[#This Row],[氏　　　名]]),"",$C$3)</f>
        <v/>
      </c>
      <c r="K57" s="55"/>
      <c r="L57" s="55"/>
      <c r="M57" s="55"/>
      <c r="N57" s="119"/>
    </row>
    <row r="58" spans="1:14">
      <c r="A58" s="120">
        <v>43</v>
      </c>
      <c r="B58" s="39" t="str">
        <f t="shared" si="1"/>
        <v>043</v>
      </c>
      <c r="C58" s="132"/>
      <c r="D58" s="136"/>
      <c r="E58" s="55"/>
      <c r="F58" s="55"/>
      <c r="G58" s="55"/>
      <c r="H58" s="134"/>
      <c r="I58" s="135"/>
      <c r="J58" s="40" t="str">
        <f>IF(ISBLANK(出品作品一覧[[#This Row],[氏　　　名]]),"",$C$3)</f>
        <v/>
      </c>
      <c r="K58" s="55"/>
      <c r="L58" s="55"/>
      <c r="M58" s="55"/>
      <c r="N58" s="119"/>
    </row>
    <row r="59" spans="1:14">
      <c r="A59" s="120">
        <v>44</v>
      </c>
      <c r="B59" s="39" t="str">
        <f t="shared" si="1"/>
        <v>044</v>
      </c>
      <c r="C59" s="132"/>
      <c r="D59" s="136"/>
      <c r="E59" s="55"/>
      <c r="F59" s="55"/>
      <c r="G59" s="55"/>
      <c r="H59" s="134"/>
      <c r="I59" s="135"/>
      <c r="J59" s="40" t="str">
        <f>IF(ISBLANK(出品作品一覧[[#This Row],[氏　　　名]]),"",$C$3)</f>
        <v/>
      </c>
      <c r="K59" s="55"/>
      <c r="L59" s="55"/>
      <c r="M59" s="55"/>
      <c r="N59" s="119"/>
    </row>
    <row r="60" spans="1:14">
      <c r="A60" s="120">
        <v>45</v>
      </c>
      <c r="B60" s="39" t="str">
        <f t="shared" si="1"/>
        <v>045</v>
      </c>
      <c r="C60" s="132"/>
      <c r="D60" s="136"/>
      <c r="E60" s="55"/>
      <c r="F60" s="55"/>
      <c r="G60" s="55"/>
      <c r="H60" s="134"/>
      <c r="I60" s="135"/>
      <c r="J60" s="40" t="str">
        <f>IF(ISBLANK(出品作品一覧[[#This Row],[氏　　　名]]),"",$C$3)</f>
        <v/>
      </c>
      <c r="K60" s="55"/>
      <c r="L60" s="55"/>
      <c r="M60" s="55"/>
      <c r="N60" s="119"/>
    </row>
    <row r="61" spans="1:14">
      <c r="A61" s="120">
        <v>46</v>
      </c>
      <c r="B61" s="39" t="str">
        <f t="shared" si="1"/>
        <v>046</v>
      </c>
      <c r="C61" s="132"/>
      <c r="D61" s="136"/>
      <c r="E61" s="55"/>
      <c r="F61" s="55"/>
      <c r="G61" s="55"/>
      <c r="H61" s="134"/>
      <c r="I61" s="135"/>
      <c r="J61" s="40" t="str">
        <f>IF(ISBLANK(出品作品一覧[[#This Row],[氏　　　名]]),"",$C$3)</f>
        <v/>
      </c>
      <c r="K61" s="55"/>
      <c r="L61" s="55"/>
      <c r="M61" s="55"/>
      <c r="N61" s="119"/>
    </row>
    <row r="62" spans="1:14">
      <c r="A62" s="120">
        <v>47</v>
      </c>
      <c r="B62" s="39" t="str">
        <f t="shared" si="1"/>
        <v>047</v>
      </c>
      <c r="C62" s="132"/>
      <c r="D62" s="136"/>
      <c r="E62" s="55"/>
      <c r="F62" s="55"/>
      <c r="G62" s="55"/>
      <c r="H62" s="134"/>
      <c r="I62" s="135"/>
      <c r="J62" s="40" t="str">
        <f>IF(ISBLANK(出品作品一覧[[#This Row],[氏　　　名]]),"",$C$3)</f>
        <v/>
      </c>
      <c r="K62" s="55"/>
      <c r="L62" s="55"/>
      <c r="M62" s="55"/>
      <c r="N62" s="119"/>
    </row>
    <row r="63" spans="1:14">
      <c r="A63" s="120">
        <v>48</v>
      </c>
      <c r="B63" s="39" t="str">
        <f t="shared" si="1"/>
        <v>048</v>
      </c>
      <c r="C63" s="132"/>
      <c r="D63" s="136"/>
      <c r="E63" s="55"/>
      <c r="F63" s="55"/>
      <c r="G63" s="55"/>
      <c r="H63" s="134"/>
      <c r="I63" s="135"/>
      <c r="J63" s="40" t="str">
        <f>IF(ISBLANK(出品作品一覧[[#This Row],[氏　　　名]]),"",$C$3)</f>
        <v/>
      </c>
      <c r="K63" s="55"/>
      <c r="L63" s="55"/>
      <c r="M63" s="55"/>
      <c r="N63" s="119"/>
    </row>
    <row r="64" spans="1:14">
      <c r="A64" s="120">
        <v>49</v>
      </c>
      <c r="B64" s="39" t="str">
        <f t="shared" si="1"/>
        <v>049</v>
      </c>
      <c r="C64" s="132"/>
      <c r="D64" s="136"/>
      <c r="E64" s="55"/>
      <c r="F64" s="55"/>
      <c r="G64" s="55"/>
      <c r="H64" s="134"/>
      <c r="I64" s="135"/>
      <c r="J64" s="40" t="str">
        <f>IF(ISBLANK(出品作品一覧[[#This Row],[氏　　　名]]),"",$C$3)</f>
        <v/>
      </c>
      <c r="K64" s="55"/>
      <c r="L64" s="55"/>
      <c r="M64" s="55"/>
      <c r="N64" s="119"/>
    </row>
    <row r="65" spans="1:14">
      <c r="A65" s="120">
        <v>50</v>
      </c>
      <c r="B65" s="39" t="str">
        <f t="shared" si="1"/>
        <v>050</v>
      </c>
      <c r="C65" s="132"/>
      <c r="D65" s="136"/>
      <c r="E65" s="55"/>
      <c r="F65" s="55"/>
      <c r="G65" s="55"/>
      <c r="H65" s="134"/>
      <c r="I65" s="135"/>
      <c r="J65" s="40" t="str">
        <f>IF(ISBLANK(出品作品一覧[[#This Row],[氏　　　名]]),"",$C$3)</f>
        <v/>
      </c>
      <c r="K65" s="55"/>
      <c r="L65" s="55"/>
      <c r="M65" s="55"/>
      <c r="N65" s="119"/>
    </row>
    <row r="66" spans="1:14">
      <c r="A66" s="120">
        <v>51</v>
      </c>
      <c r="B66" s="39" t="str">
        <f t="shared" si="1"/>
        <v>051</v>
      </c>
      <c r="C66" s="132"/>
      <c r="D66" s="136"/>
      <c r="E66" s="55"/>
      <c r="F66" s="55"/>
      <c r="G66" s="55"/>
      <c r="H66" s="134"/>
      <c r="I66" s="135"/>
      <c r="J66" s="40" t="str">
        <f>IF(ISBLANK(出品作品一覧[[#This Row],[氏　　　名]]),"",$C$3)</f>
        <v/>
      </c>
      <c r="K66" s="55"/>
      <c r="L66" s="55"/>
      <c r="M66" s="55"/>
      <c r="N66" s="119"/>
    </row>
    <row r="67" spans="1:14">
      <c r="A67" s="120">
        <v>52</v>
      </c>
      <c r="B67" s="39" t="str">
        <f t="shared" si="1"/>
        <v>052</v>
      </c>
      <c r="C67" s="132"/>
      <c r="D67" s="136"/>
      <c r="E67" s="55"/>
      <c r="F67" s="55"/>
      <c r="G67" s="55"/>
      <c r="H67" s="134"/>
      <c r="I67" s="135"/>
      <c r="J67" s="40" t="str">
        <f>IF(ISBLANK(出品作品一覧[[#This Row],[氏　　　名]]),"",$C$3)</f>
        <v/>
      </c>
      <c r="K67" s="55"/>
      <c r="L67" s="55"/>
      <c r="M67" s="55"/>
      <c r="N67" s="119"/>
    </row>
    <row r="68" spans="1:14">
      <c r="A68" s="120">
        <v>53</v>
      </c>
      <c r="B68" s="39" t="str">
        <f t="shared" si="1"/>
        <v>053</v>
      </c>
      <c r="C68" s="132"/>
      <c r="D68" s="136"/>
      <c r="E68" s="55"/>
      <c r="F68" s="55"/>
      <c r="G68" s="55"/>
      <c r="H68" s="134"/>
      <c r="I68" s="135"/>
      <c r="J68" s="40" t="str">
        <f>IF(ISBLANK(出品作品一覧[[#This Row],[氏　　　名]]),"",$C$3)</f>
        <v/>
      </c>
      <c r="K68" s="55"/>
      <c r="L68" s="55"/>
      <c r="M68" s="55"/>
      <c r="N68" s="119"/>
    </row>
    <row r="69" spans="1:14">
      <c r="A69" s="120">
        <v>54</v>
      </c>
      <c r="B69" s="39" t="str">
        <f t="shared" si="1"/>
        <v>054</v>
      </c>
      <c r="C69" s="132"/>
      <c r="D69" s="136"/>
      <c r="E69" s="55"/>
      <c r="F69" s="55"/>
      <c r="G69" s="55"/>
      <c r="H69" s="134"/>
      <c r="I69" s="135"/>
      <c r="J69" s="40" t="str">
        <f>IF(ISBLANK(出品作品一覧[[#This Row],[氏　　　名]]),"",$C$3)</f>
        <v/>
      </c>
      <c r="K69" s="55"/>
      <c r="L69" s="55"/>
      <c r="M69" s="55"/>
      <c r="N69" s="119"/>
    </row>
    <row r="70" spans="1:14">
      <c r="A70" s="120">
        <v>55</v>
      </c>
      <c r="B70" s="39" t="str">
        <f t="shared" si="1"/>
        <v>055</v>
      </c>
      <c r="C70" s="132"/>
      <c r="D70" s="136"/>
      <c r="E70" s="55"/>
      <c r="F70" s="55"/>
      <c r="G70" s="55"/>
      <c r="H70" s="134"/>
      <c r="I70" s="135"/>
      <c r="J70" s="40" t="str">
        <f>IF(ISBLANK(出品作品一覧[[#This Row],[氏　　　名]]),"",$C$3)</f>
        <v/>
      </c>
      <c r="K70" s="55"/>
      <c r="L70" s="55"/>
      <c r="M70" s="55"/>
      <c r="N70" s="119"/>
    </row>
    <row r="71" spans="1:14">
      <c r="A71" s="120">
        <v>56</v>
      </c>
      <c r="B71" s="39" t="str">
        <f t="shared" si="1"/>
        <v>056</v>
      </c>
      <c r="C71" s="132"/>
      <c r="D71" s="136"/>
      <c r="E71" s="55"/>
      <c r="F71" s="55"/>
      <c r="G71" s="55"/>
      <c r="H71" s="134"/>
      <c r="I71" s="135"/>
      <c r="J71" s="40" t="str">
        <f>IF(ISBLANK(出品作品一覧[[#This Row],[氏　　　名]]),"",$C$3)</f>
        <v/>
      </c>
      <c r="K71" s="55"/>
      <c r="L71" s="55"/>
      <c r="M71" s="55"/>
      <c r="N71" s="119"/>
    </row>
    <row r="72" spans="1:14">
      <c r="A72" s="120">
        <v>57</v>
      </c>
      <c r="B72" s="39" t="str">
        <f t="shared" si="1"/>
        <v>057</v>
      </c>
      <c r="C72" s="132"/>
      <c r="D72" s="136"/>
      <c r="E72" s="55"/>
      <c r="F72" s="55"/>
      <c r="G72" s="55"/>
      <c r="H72" s="134"/>
      <c r="I72" s="135"/>
      <c r="J72" s="40" t="str">
        <f>IF(ISBLANK(出品作品一覧[[#This Row],[氏　　　名]]),"",$C$3)</f>
        <v/>
      </c>
      <c r="K72" s="55"/>
      <c r="L72" s="55"/>
      <c r="M72" s="55"/>
      <c r="N72" s="119"/>
    </row>
    <row r="73" spans="1:14">
      <c r="A73" s="120">
        <v>58</v>
      </c>
      <c r="B73" s="39" t="str">
        <f t="shared" si="1"/>
        <v>058</v>
      </c>
      <c r="C73" s="132"/>
      <c r="D73" s="136"/>
      <c r="E73" s="55"/>
      <c r="F73" s="55"/>
      <c r="G73" s="55"/>
      <c r="H73" s="134"/>
      <c r="I73" s="135"/>
      <c r="J73" s="40" t="str">
        <f>IF(ISBLANK(出品作品一覧[[#This Row],[氏　　　名]]),"",$C$3)</f>
        <v/>
      </c>
      <c r="K73" s="55"/>
      <c r="L73" s="55"/>
      <c r="M73" s="55"/>
      <c r="N73" s="119"/>
    </row>
    <row r="74" spans="1:14">
      <c r="A74" s="120">
        <v>59</v>
      </c>
      <c r="B74" s="39" t="str">
        <f t="shared" si="1"/>
        <v>059</v>
      </c>
      <c r="C74" s="132"/>
      <c r="D74" s="136"/>
      <c r="E74" s="55"/>
      <c r="F74" s="55"/>
      <c r="G74" s="55"/>
      <c r="H74" s="134"/>
      <c r="I74" s="135"/>
      <c r="J74" s="40" t="str">
        <f>IF(ISBLANK(出品作品一覧[[#This Row],[氏　　　名]]),"",$C$3)</f>
        <v/>
      </c>
      <c r="K74" s="55"/>
      <c r="L74" s="55"/>
      <c r="M74" s="55"/>
      <c r="N74" s="119"/>
    </row>
    <row r="75" spans="1:14">
      <c r="A75" s="120">
        <v>60</v>
      </c>
      <c r="B75" s="39" t="str">
        <f t="shared" si="1"/>
        <v>060</v>
      </c>
      <c r="C75" s="132"/>
      <c r="D75" s="136"/>
      <c r="E75" s="55"/>
      <c r="F75" s="55"/>
      <c r="G75" s="55"/>
      <c r="H75" s="134"/>
      <c r="I75" s="135"/>
      <c r="J75" s="40" t="str">
        <f>IF(ISBLANK(出品作品一覧[[#This Row],[氏　　　名]]),"",$C$3)</f>
        <v/>
      </c>
      <c r="K75" s="55"/>
      <c r="L75" s="55"/>
      <c r="M75" s="55" t="s">
        <v>216</v>
      </c>
      <c r="N75" s="119"/>
    </row>
    <row r="76" spans="1:14">
      <c r="A76" s="120">
        <v>61</v>
      </c>
      <c r="B76" s="39" t="str">
        <f t="shared" si="1"/>
        <v>061</v>
      </c>
      <c r="C76" s="132"/>
      <c r="D76" s="136"/>
      <c r="E76" s="55"/>
      <c r="F76" s="55"/>
      <c r="G76" s="55"/>
      <c r="H76" s="134"/>
      <c r="I76" s="135"/>
      <c r="J76" s="40" t="str">
        <f>IF(ISBLANK(出品作品一覧[[#This Row],[氏　　　名]]),"",$C$3)</f>
        <v/>
      </c>
      <c r="K76" s="55"/>
      <c r="L76" s="55"/>
      <c r="M76" s="55" t="s">
        <v>216</v>
      </c>
      <c r="N76" s="119"/>
    </row>
    <row r="77" spans="1:14">
      <c r="A77" s="120">
        <v>62</v>
      </c>
      <c r="B77" s="39" t="str">
        <f t="shared" si="1"/>
        <v>062</v>
      </c>
      <c r="C77" s="132"/>
      <c r="D77" s="136"/>
      <c r="E77" s="55"/>
      <c r="F77" s="55"/>
      <c r="G77" s="55"/>
      <c r="H77" s="134"/>
      <c r="I77" s="135"/>
      <c r="J77" s="40" t="str">
        <f>IF(ISBLANK(出品作品一覧[[#This Row],[氏　　　名]]),"",$C$3)</f>
        <v/>
      </c>
      <c r="K77" s="55"/>
      <c r="L77" s="55"/>
      <c r="M77" s="55" t="s">
        <v>216</v>
      </c>
      <c r="N77" s="119"/>
    </row>
    <row r="78" spans="1:14">
      <c r="A78" s="120">
        <v>63</v>
      </c>
      <c r="B78" s="39" t="str">
        <f t="shared" si="1"/>
        <v>063</v>
      </c>
      <c r="C78" s="132"/>
      <c r="D78" s="136"/>
      <c r="E78" s="55"/>
      <c r="F78" s="55"/>
      <c r="G78" s="55"/>
      <c r="H78" s="134"/>
      <c r="I78" s="135"/>
      <c r="J78" s="40" t="str">
        <f>IF(ISBLANK(出品作品一覧[[#This Row],[氏　　　名]]),"",$C$3)</f>
        <v/>
      </c>
      <c r="K78" s="55"/>
      <c r="L78" s="55"/>
      <c r="M78" s="55" t="s">
        <v>216</v>
      </c>
      <c r="N78" s="119"/>
    </row>
    <row r="79" spans="1:14">
      <c r="A79" s="120">
        <v>64</v>
      </c>
      <c r="B79" s="39" t="str">
        <f t="shared" si="1"/>
        <v>064</v>
      </c>
      <c r="C79" s="132"/>
      <c r="D79" s="136"/>
      <c r="E79" s="55"/>
      <c r="F79" s="55"/>
      <c r="G79" s="55"/>
      <c r="H79" s="134"/>
      <c r="I79" s="135"/>
      <c r="J79" s="40" t="str">
        <f>IF(ISBLANK(出品作品一覧[[#This Row],[氏　　　名]]),"",$C$3)</f>
        <v/>
      </c>
      <c r="K79" s="55"/>
      <c r="L79" s="55"/>
      <c r="M79" s="55" t="s">
        <v>216</v>
      </c>
      <c r="N79" s="119"/>
    </row>
    <row r="80" spans="1:14">
      <c r="A80" s="120">
        <v>65</v>
      </c>
      <c r="B80" s="39" t="str">
        <f t="shared" ref="B80:B111" si="2">$C$2&amp;TEXT(A80,"000")</f>
        <v>065</v>
      </c>
      <c r="C80" s="132"/>
      <c r="D80" s="136"/>
      <c r="E80" s="55"/>
      <c r="F80" s="55"/>
      <c r="G80" s="55"/>
      <c r="H80" s="134"/>
      <c r="I80" s="135"/>
      <c r="J80" s="40" t="str">
        <f>IF(ISBLANK(出品作品一覧[[#This Row],[氏　　　名]]),"",$C$3)</f>
        <v/>
      </c>
      <c r="K80" s="55"/>
      <c r="L80" s="55"/>
      <c r="M80" s="55" t="s">
        <v>216</v>
      </c>
      <c r="N80" s="119"/>
    </row>
    <row r="81" spans="1:14">
      <c r="A81" s="120">
        <v>66</v>
      </c>
      <c r="B81" s="39" t="str">
        <f t="shared" si="2"/>
        <v>066</v>
      </c>
      <c r="C81" s="132"/>
      <c r="D81" s="136"/>
      <c r="E81" s="55"/>
      <c r="F81" s="55"/>
      <c r="G81" s="55"/>
      <c r="H81" s="134"/>
      <c r="I81" s="135"/>
      <c r="J81" s="40" t="str">
        <f>IF(ISBLANK(出品作品一覧[[#This Row],[氏　　　名]]),"",$C$3)</f>
        <v/>
      </c>
      <c r="K81" s="55"/>
      <c r="L81" s="55"/>
      <c r="M81" s="55" t="s">
        <v>216</v>
      </c>
      <c r="N81" s="119"/>
    </row>
    <row r="82" spans="1:14">
      <c r="A82" s="120">
        <v>67</v>
      </c>
      <c r="B82" s="39" t="str">
        <f t="shared" si="2"/>
        <v>067</v>
      </c>
      <c r="C82" s="132"/>
      <c r="D82" s="136"/>
      <c r="E82" s="55"/>
      <c r="F82" s="55"/>
      <c r="G82" s="55"/>
      <c r="H82" s="134"/>
      <c r="I82" s="135"/>
      <c r="J82" s="40" t="str">
        <f>IF(ISBLANK(出品作品一覧[[#This Row],[氏　　　名]]),"",$C$3)</f>
        <v/>
      </c>
      <c r="K82" s="55"/>
      <c r="L82" s="55"/>
      <c r="M82" s="55" t="s">
        <v>216</v>
      </c>
      <c r="N82" s="119"/>
    </row>
    <row r="83" spans="1:14">
      <c r="A83" s="120">
        <v>68</v>
      </c>
      <c r="B83" s="39" t="str">
        <f t="shared" si="2"/>
        <v>068</v>
      </c>
      <c r="C83" s="132"/>
      <c r="D83" s="136"/>
      <c r="E83" s="55"/>
      <c r="F83" s="55"/>
      <c r="G83" s="55"/>
      <c r="H83" s="134"/>
      <c r="I83" s="135"/>
      <c r="J83" s="40" t="str">
        <f>IF(ISBLANK(出品作品一覧[[#This Row],[氏　　　名]]),"",$C$3)</f>
        <v/>
      </c>
      <c r="K83" s="55"/>
      <c r="L83" s="55"/>
      <c r="M83" s="55" t="s">
        <v>216</v>
      </c>
      <c r="N83" s="119"/>
    </row>
    <row r="84" spans="1:14">
      <c r="A84" s="120">
        <v>69</v>
      </c>
      <c r="B84" s="39" t="str">
        <f t="shared" si="2"/>
        <v>069</v>
      </c>
      <c r="C84" s="132"/>
      <c r="D84" s="136"/>
      <c r="E84" s="55"/>
      <c r="F84" s="55"/>
      <c r="G84" s="55"/>
      <c r="H84" s="134"/>
      <c r="I84" s="135"/>
      <c r="J84" s="40" t="str">
        <f>IF(ISBLANK(出品作品一覧[[#This Row],[氏　　　名]]),"",$C$3)</f>
        <v/>
      </c>
      <c r="K84" s="55"/>
      <c r="L84" s="55"/>
      <c r="M84" s="55" t="s">
        <v>216</v>
      </c>
      <c r="N84" s="119"/>
    </row>
    <row r="85" spans="1:14">
      <c r="A85" s="120">
        <v>70</v>
      </c>
      <c r="B85" s="39" t="str">
        <f t="shared" si="2"/>
        <v>070</v>
      </c>
      <c r="C85" s="132"/>
      <c r="D85" s="136"/>
      <c r="E85" s="55"/>
      <c r="F85" s="55"/>
      <c r="G85" s="55"/>
      <c r="H85" s="134"/>
      <c r="I85" s="135"/>
      <c r="J85" s="40" t="str">
        <f>IF(ISBLANK(出品作品一覧[[#This Row],[氏　　　名]]),"",$C$3)</f>
        <v/>
      </c>
      <c r="K85" s="55"/>
      <c r="L85" s="55"/>
      <c r="M85" s="55" t="s">
        <v>216</v>
      </c>
      <c r="N85" s="119"/>
    </row>
    <row r="86" spans="1:14">
      <c r="A86" s="120">
        <v>71</v>
      </c>
      <c r="B86" s="39" t="str">
        <f t="shared" si="2"/>
        <v>071</v>
      </c>
      <c r="C86" s="132"/>
      <c r="D86" s="136"/>
      <c r="E86" s="55"/>
      <c r="F86" s="55"/>
      <c r="G86" s="55"/>
      <c r="H86" s="134"/>
      <c r="I86" s="135"/>
      <c r="J86" s="40" t="str">
        <f>IF(ISBLANK(出品作品一覧[[#This Row],[氏　　　名]]),"",$C$3)</f>
        <v/>
      </c>
      <c r="K86" s="55"/>
      <c r="L86" s="55"/>
      <c r="M86" s="55" t="s">
        <v>216</v>
      </c>
      <c r="N86" s="119"/>
    </row>
    <row r="87" spans="1:14">
      <c r="A87" s="120">
        <v>72</v>
      </c>
      <c r="B87" s="39" t="str">
        <f t="shared" si="2"/>
        <v>072</v>
      </c>
      <c r="C87" s="132"/>
      <c r="D87" s="136"/>
      <c r="E87" s="55"/>
      <c r="F87" s="55"/>
      <c r="G87" s="55"/>
      <c r="H87" s="134"/>
      <c r="I87" s="135"/>
      <c r="J87" s="40" t="str">
        <f>IF(ISBLANK(出品作品一覧[[#This Row],[氏　　　名]]),"",$C$3)</f>
        <v/>
      </c>
      <c r="K87" s="55"/>
      <c r="L87" s="55"/>
      <c r="M87" s="55" t="s">
        <v>216</v>
      </c>
      <c r="N87" s="119"/>
    </row>
    <row r="88" spans="1:14">
      <c r="A88" s="120">
        <v>73</v>
      </c>
      <c r="B88" s="39" t="str">
        <f t="shared" si="2"/>
        <v>073</v>
      </c>
      <c r="C88" s="132"/>
      <c r="D88" s="136"/>
      <c r="E88" s="55"/>
      <c r="F88" s="55"/>
      <c r="G88" s="55"/>
      <c r="H88" s="134"/>
      <c r="I88" s="135"/>
      <c r="J88" s="40" t="str">
        <f>IF(ISBLANK(出品作品一覧[[#This Row],[氏　　　名]]),"",$C$3)</f>
        <v/>
      </c>
      <c r="K88" s="55"/>
      <c r="L88" s="55"/>
      <c r="M88" s="55" t="s">
        <v>216</v>
      </c>
      <c r="N88" s="119"/>
    </row>
    <row r="89" spans="1:14">
      <c r="A89" s="120">
        <v>74</v>
      </c>
      <c r="B89" s="39" t="str">
        <f t="shared" si="2"/>
        <v>074</v>
      </c>
      <c r="C89" s="132"/>
      <c r="D89" s="136"/>
      <c r="E89" s="55"/>
      <c r="F89" s="55"/>
      <c r="G89" s="55"/>
      <c r="H89" s="134"/>
      <c r="I89" s="135"/>
      <c r="J89" s="40" t="str">
        <f>IF(ISBLANK(出品作品一覧[[#This Row],[氏　　　名]]),"",$C$3)</f>
        <v/>
      </c>
      <c r="K89" s="55"/>
      <c r="L89" s="55"/>
      <c r="M89" s="55" t="s">
        <v>216</v>
      </c>
      <c r="N89" s="119"/>
    </row>
    <row r="90" spans="1:14">
      <c r="A90" s="120">
        <v>75</v>
      </c>
      <c r="B90" s="39" t="str">
        <f t="shared" si="2"/>
        <v>075</v>
      </c>
      <c r="C90" s="132"/>
      <c r="D90" s="136"/>
      <c r="E90" s="55"/>
      <c r="F90" s="55"/>
      <c r="G90" s="55"/>
      <c r="H90" s="134"/>
      <c r="I90" s="135"/>
      <c r="J90" s="40" t="str">
        <f>IF(ISBLANK(出品作品一覧[[#This Row],[氏　　　名]]),"",$C$3)</f>
        <v/>
      </c>
      <c r="K90" s="55"/>
      <c r="L90" s="55"/>
      <c r="M90" s="55" t="s">
        <v>216</v>
      </c>
      <c r="N90" s="119"/>
    </row>
    <row r="91" spans="1:14">
      <c r="A91" s="120">
        <v>76</v>
      </c>
      <c r="B91" s="39" t="str">
        <f t="shared" si="2"/>
        <v>076</v>
      </c>
      <c r="C91" s="132"/>
      <c r="D91" s="136"/>
      <c r="E91" s="55"/>
      <c r="F91" s="55"/>
      <c r="G91" s="55"/>
      <c r="H91" s="134"/>
      <c r="I91" s="135"/>
      <c r="J91" s="40" t="str">
        <f>IF(ISBLANK(出品作品一覧[[#This Row],[氏　　　名]]),"",$C$3)</f>
        <v/>
      </c>
      <c r="K91" s="55"/>
      <c r="L91" s="55"/>
      <c r="M91" s="55" t="s">
        <v>216</v>
      </c>
      <c r="N91" s="119"/>
    </row>
    <row r="92" spans="1:14">
      <c r="A92" s="120">
        <v>77</v>
      </c>
      <c r="B92" s="39" t="str">
        <f t="shared" si="2"/>
        <v>077</v>
      </c>
      <c r="C92" s="132"/>
      <c r="D92" s="136"/>
      <c r="E92" s="55"/>
      <c r="F92" s="55"/>
      <c r="G92" s="55"/>
      <c r="H92" s="134"/>
      <c r="I92" s="135"/>
      <c r="J92" s="40" t="str">
        <f>IF(ISBLANK(出品作品一覧[[#This Row],[氏　　　名]]),"",$C$3)</f>
        <v/>
      </c>
      <c r="K92" s="55"/>
      <c r="L92" s="55"/>
      <c r="M92" s="55" t="s">
        <v>216</v>
      </c>
      <c r="N92" s="119"/>
    </row>
    <row r="93" spans="1:14">
      <c r="A93" s="120">
        <v>78</v>
      </c>
      <c r="B93" s="39" t="str">
        <f t="shared" si="2"/>
        <v>078</v>
      </c>
      <c r="C93" s="132"/>
      <c r="D93" s="136"/>
      <c r="E93" s="55"/>
      <c r="F93" s="55"/>
      <c r="G93" s="55"/>
      <c r="H93" s="134"/>
      <c r="I93" s="135"/>
      <c r="J93" s="40" t="str">
        <f>IF(ISBLANK(出品作品一覧[[#This Row],[氏　　　名]]),"",$C$3)</f>
        <v/>
      </c>
      <c r="K93" s="55"/>
      <c r="L93" s="55"/>
      <c r="M93" s="55" t="s">
        <v>216</v>
      </c>
      <c r="N93" s="119"/>
    </row>
    <row r="94" spans="1:14">
      <c r="A94" s="120">
        <v>79</v>
      </c>
      <c r="B94" s="39" t="str">
        <f t="shared" si="2"/>
        <v>079</v>
      </c>
      <c r="C94" s="132"/>
      <c r="D94" s="136"/>
      <c r="E94" s="55"/>
      <c r="F94" s="55"/>
      <c r="G94" s="55"/>
      <c r="H94" s="134"/>
      <c r="I94" s="135"/>
      <c r="J94" s="40" t="str">
        <f>IF(ISBLANK(出品作品一覧[[#This Row],[氏　　　名]]),"",$C$3)</f>
        <v/>
      </c>
      <c r="K94" s="55"/>
      <c r="L94" s="55"/>
      <c r="M94" s="55" t="s">
        <v>216</v>
      </c>
      <c r="N94" s="119"/>
    </row>
    <row r="95" spans="1:14">
      <c r="A95" s="120">
        <v>80</v>
      </c>
      <c r="B95" s="39" t="str">
        <f t="shared" si="2"/>
        <v>080</v>
      </c>
      <c r="C95" s="132"/>
      <c r="D95" s="136"/>
      <c r="E95" s="55"/>
      <c r="F95" s="55"/>
      <c r="G95" s="55"/>
      <c r="H95" s="134"/>
      <c r="I95" s="135"/>
      <c r="J95" s="40" t="str">
        <f>IF(ISBLANK(出品作品一覧[[#This Row],[氏　　　名]]),"",$C$3)</f>
        <v/>
      </c>
      <c r="K95" s="55"/>
      <c r="L95" s="55"/>
      <c r="M95" s="55" t="s">
        <v>216</v>
      </c>
      <c r="N95" s="119"/>
    </row>
    <row r="96" spans="1:14">
      <c r="A96" s="120">
        <v>81</v>
      </c>
      <c r="B96" s="39" t="str">
        <f t="shared" si="2"/>
        <v>081</v>
      </c>
      <c r="C96" s="132"/>
      <c r="D96" s="136"/>
      <c r="E96" s="55"/>
      <c r="F96" s="55"/>
      <c r="G96" s="55"/>
      <c r="H96" s="134"/>
      <c r="I96" s="135"/>
      <c r="J96" s="40" t="str">
        <f>IF(ISBLANK(出品作品一覧[[#This Row],[氏　　　名]]),"",$C$3)</f>
        <v/>
      </c>
      <c r="K96" s="55"/>
      <c r="L96" s="55"/>
      <c r="M96" s="55" t="s">
        <v>216</v>
      </c>
      <c r="N96" s="119"/>
    </row>
    <row r="97" spans="1:14">
      <c r="A97" s="120">
        <v>82</v>
      </c>
      <c r="B97" s="39" t="str">
        <f t="shared" si="2"/>
        <v>082</v>
      </c>
      <c r="C97" s="132"/>
      <c r="D97" s="136"/>
      <c r="E97" s="55"/>
      <c r="F97" s="55"/>
      <c r="G97" s="55"/>
      <c r="H97" s="134"/>
      <c r="I97" s="135"/>
      <c r="J97" s="40" t="str">
        <f>IF(ISBLANK(出品作品一覧[[#This Row],[氏　　　名]]),"",$C$3)</f>
        <v/>
      </c>
      <c r="K97" s="55"/>
      <c r="L97" s="55"/>
      <c r="M97" s="55" t="s">
        <v>216</v>
      </c>
      <c r="N97" s="119"/>
    </row>
    <row r="98" spans="1:14">
      <c r="A98" s="120">
        <v>83</v>
      </c>
      <c r="B98" s="39" t="str">
        <f t="shared" si="2"/>
        <v>083</v>
      </c>
      <c r="C98" s="132"/>
      <c r="D98" s="136"/>
      <c r="E98" s="55"/>
      <c r="F98" s="55"/>
      <c r="G98" s="55"/>
      <c r="H98" s="134"/>
      <c r="I98" s="135"/>
      <c r="J98" s="40" t="str">
        <f>IF(ISBLANK(出品作品一覧[[#This Row],[氏　　　名]]),"",$C$3)</f>
        <v/>
      </c>
      <c r="K98" s="55"/>
      <c r="L98" s="55"/>
      <c r="M98" s="55" t="s">
        <v>216</v>
      </c>
      <c r="N98" s="119"/>
    </row>
    <row r="99" spans="1:14">
      <c r="A99" s="120">
        <v>84</v>
      </c>
      <c r="B99" s="39" t="str">
        <f t="shared" si="2"/>
        <v>084</v>
      </c>
      <c r="C99" s="132"/>
      <c r="D99" s="136"/>
      <c r="E99" s="55"/>
      <c r="F99" s="55"/>
      <c r="G99" s="55"/>
      <c r="H99" s="134"/>
      <c r="I99" s="135"/>
      <c r="J99" s="40" t="str">
        <f>IF(ISBLANK(出品作品一覧[[#This Row],[氏　　　名]]),"",$C$3)</f>
        <v/>
      </c>
      <c r="K99" s="55"/>
      <c r="L99" s="55"/>
      <c r="M99" s="55" t="s">
        <v>216</v>
      </c>
      <c r="N99" s="119"/>
    </row>
    <row r="100" spans="1:14">
      <c r="A100" s="120">
        <v>85</v>
      </c>
      <c r="B100" s="39" t="str">
        <f t="shared" si="2"/>
        <v>085</v>
      </c>
      <c r="C100" s="132"/>
      <c r="D100" s="136"/>
      <c r="E100" s="55"/>
      <c r="F100" s="55"/>
      <c r="G100" s="55"/>
      <c r="H100" s="134"/>
      <c r="I100" s="135"/>
      <c r="J100" s="40" t="str">
        <f>IF(ISBLANK(出品作品一覧[[#This Row],[氏　　　名]]),"",$C$3)</f>
        <v/>
      </c>
      <c r="K100" s="55"/>
      <c r="L100" s="55"/>
      <c r="M100" s="55" t="s">
        <v>216</v>
      </c>
      <c r="N100" s="119"/>
    </row>
    <row r="101" spans="1:14">
      <c r="A101" s="120">
        <v>86</v>
      </c>
      <c r="B101" s="39" t="str">
        <f t="shared" si="2"/>
        <v>086</v>
      </c>
      <c r="C101" s="132"/>
      <c r="D101" s="136"/>
      <c r="E101" s="55"/>
      <c r="F101" s="55"/>
      <c r="G101" s="55"/>
      <c r="H101" s="134"/>
      <c r="I101" s="135"/>
      <c r="J101" s="40" t="str">
        <f>IF(ISBLANK(出品作品一覧[[#This Row],[氏　　　名]]),"",$C$3)</f>
        <v/>
      </c>
      <c r="K101" s="55"/>
      <c r="L101" s="55"/>
      <c r="M101" s="55" t="s">
        <v>216</v>
      </c>
      <c r="N101" s="119"/>
    </row>
    <row r="102" spans="1:14">
      <c r="A102" s="120">
        <v>87</v>
      </c>
      <c r="B102" s="39" t="str">
        <f t="shared" si="2"/>
        <v>087</v>
      </c>
      <c r="C102" s="132"/>
      <c r="D102" s="136"/>
      <c r="E102" s="55"/>
      <c r="F102" s="55"/>
      <c r="G102" s="55"/>
      <c r="H102" s="134"/>
      <c r="I102" s="135"/>
      <c r="J102" s="40" t="str">
        <f>IF(ISBLANK(出品作品一覧[[#This Row],[氏　　　名]]),"",$C$3)</f>
        <v/>
      </c>
      <c r="K102" s="55"/>
      <c r="L102" s="55"/>
      <c r="M102" s="55" t="s">
        <v>216</v>
      </c>
      <c r="N102" s="119"/>
    </row>
    <row r="103" spans="1:14">
      <c r="A103" s="120">
        <v>88</v>
      </c>
      <c r="B103" s="39" t="str">
        <f t="shared" si="2"/>
        <v>088</v>
      </c>
      <c r="C103" s="132"/>
      <c r="D103" s="136"/>
      <c r="E103" s="55"/>
      <c r="F103" s="55"/>
      <c r="G103" s="55"/>
      <c r="H103" s="134"/>
      <c r="I103" s="135"/>
      <c r="J103" s="40" t="str">
        <f>IF(ISBLANK(出品作品一覧[[#This Row],[氏　　　名]]),"",$C$3)</f>
        <v/>
      </c>
      <c r="K103" s="55"/>
      <c r="L103" s="55"/>
      <c r="M103" s="55" t="s">
        <v>216</v>
      </c>
      <c r="N103" s="119"/>
    </row>
    <row r="104" spans="1:14">
      <c r="A104" s="120">
        <v>89</v>
      </c>
      <c r="B104" s="39" t="str">
        <f t="shared" si="2"/>
        <v>089</v>
      </c>
      <c r="C104" s="132"/>
      <c r="D104" s="136"/>
      <c r="E104" s="55"/>
      <c r="F104" s="55"/>
      <c r="G104" s="55"/>
      <c r="H104" s="134"/>
      <c r="I104" s="135"/>
      <c r="J104" s="40" t="str">
        <f>IF(ISBLANK(出品作品一覧[[#This Row],[氏　　　名]]),"",$C$3)</f>
        <v/>
      </c>
      <c r="K104" s="55"/>
      <c r="L104" s="55"/>
      <c r="M104" s="55" t="s">
        <v>216</v>
      </c>
      <c r="N104" s="119"/>
    </row>
    <row r="105" spans="1:14">
      <c r="A105" s="120">
        <v>90</v>
      </c>
      <c r="B105" s="39" t="str">
        <f t="shared" si="2"/>
        <v>090</v>
      </c>
      <c r="C105" s="132"/>
      <c r="D105" s="136"/>
      <c r="E105" s="55"/>
      <c r="F105" s="55"/>
      <c r="G105" s="55"/>
      <c r="H105" s="134"/>
      <c r="I105" s="135"/>
      <c r="J105" s="40" t="str">
        <f>IF(ISBLANK(出品作品一覧[[#This Row],[氏　　　名]]),"",$C$3)</f>
        <v/>
      </c>
      <c r="K105" s="55"/>
      <c r="L105" s="55"/>
      <c r="M105" s="55" t="s">
        <v>216</v>
      </c>
      <c r="N105" s="119"/>
    </row>
    <row r="106" spans="1:14">
      <c r="A106" s="120">
        <v>91</v>
      </c>
      <c r="B106" s="39" t="str">
        <f t="shared" si="2"/>
        <v>091</v>
      </c>
      <c r="C106" s="132"/>
      <c r="D106" s="136"/>
      <c r="E106" s="55"/>
      <c r="F106" s="55"/>
      <c r="G106" s="55"/>
      <c r="H106" s="134"/>
      <c r="I106" s="135"/>
      <c r="J106" s="40" t="str">
        <f>IF(ISBLANK(出品作品一覧[[#This Row],[氏　　　名]]),"",$C$3)</f>
        <v/>
      </c>
      <c r="K106" s="55"/>
      <c r="L106" s="55"/>
      <c r="M106" s="55" t="s">
        <v>216</v>
      </c>
      <c r="N106" s="119"/>
    </row>
    <row r="107" spans="1:14">
      <c r="A107" s="120">
        <v>92</v>
      </c>
      <c r="B107" s="39" t="str">
        <f t="shared" si="2"/>
        <v>092</v>
      </c>
      <c r="C107" s="132"/>
      <c r="D107" s="136"/>
      <c r="E107" s="55"/>
      <c r="F107" s="55"/>
      <c r="G107" s="55"/>
      <c r="H107" s="134"/>
      <c r="I107" s="135"/>
      <c r="J107" s="40" t="str">
        <f>IF(ISBLANK(出品作品一覧[[#This Row],[氏　　　名]]),"",$C$3)</f>
        <v/>
      </c>
      <c r="K107" s="55"/>
      <c r="L107" s="55"/>
      <c r="M107" s="55" t="s">
        <v>216</v>
      </c>
      <c r="N107" s="119"/>
    </row>
    <row r="108" spans="1:14">
      <c r="A108" s="120">
        <v>93</v>
      </c>
      <c r="B108" s="39" t="str">
        <f t="shared" si="2"/>
        <v>093</v>
      </c>
      <c r="C108" s="132"/>
      <c r="D108" s="136"/>
      <c r="E108" s="55"/>
      <c r="F108" s="55"/>
      <c r="G108" s="55"/>
      <c r="H108" s="134"/>
      <c r="I108" s="135"/>
      <c r="J108" s="40" t="str">
        <f>IF(ISBLANK(出品作品一覧[[#This Row],[氏　　　名]]),"",$C$3)</f>
        <v/>
      </c>
      <c r="K108" s="55"/>
      <c r="L108" s="55"/>
      <c r="M108" s="55" t="s">
        <v>216</v>
      </c>
      <c r="N108" s="119"/>
    </row>
    <row r="109" spans="1:14">
      <c r="A109" s="120">
        <v>94</v>
      </c>
      <c r="B109" s="39" t="str">
        <f t="shared" si="2"/>
        <v>094</v>
      </c>
      <c r="C109" s="132"/>
      <c r="D109" s="136"/>
      <c r="E109" s="55"/>
      <c r="F109" s="55"/>
      <c r="G109" s="55"/>
      <c r="H109" s="134"/>
      <c r="I109" s="135"/>
      <c r="J109" s="40" t="str">
        <f>IF(ISBLANK(出品作品一覧[[#This Row],[氏　　　名]]),"",$C$3)</f>
        <v/>
      </c>
      <c r="K109" s="55"/>
      <c r="L109" s="55"/>
      <c r="M109" s="55" t="s">
        <v>216</v>
      </c>
      <c r="N109" s="119"/>
    </row>
    <row r="110" spans="1:14">
      <c r="A110" s="120">
        <v>95</v>
      </c>
      <c r="B110" s="39" t="str">
        <f t="shared" si="2"/>
        <v>095</v>
      </c>
      <c r="C110" s="132"/>
      <c r="D110" s="136"/>
      <c r="E110" s="55"/>
      <c r="F110" s="55"/>
      <c r="G110" s="55"/>
      <c r="H110" s="134"/>
      <c r="I110" s="135"/>
      <c r="J110" s="40" t="str">
        <f>IF(ISBLANK(出品作品一覧[[#This Row],[氏　　　名]]),"",$C$3)</f>
        <v/>
      </c>
      <c r="K110" s="55"/>
      <c r="L110" s="55"/>
      <c r="M110" s="55" t="s">
        <v>216</v>
      </c>
      <c r="N110" s="119"/>
    </row>
    <row r="111" spans="1:14">
      <c r="A111" s="120">
        <v>96</v>
      </c>
      <c r="B111" s="39" t="str">
        <f t="shared" si="2"/>
        <v>096</v>
      </c>
      <c r="C111" s="132"/>
      <c r="D111" s="136"/>
      <c r="E111" s="55"/>
      <c r="F111" s="55"/>
      <c r="G111" s="55"/>
      <c r="H111" s="134"/>
      <c r="I111" s="135"/>
      <c r="J111" s="40" t="str">
        <f>IF(ISBLANK(出品作品一覧[[#This Row],[氏　　　名]]),"",$C$3)</f>
        <v/>
      </c>
      <c r="K111" s="55"/>
      <c r="L111" s="55"/>
      <c r="M111" s="55" t="s">
        <v>216</v>
      </c>
      <c r="N111" s="119"/>
    </row>
    <row r="112" spans="1:14">
      <c r="A112" s="120">
        <v>97</v>
      </c>
      <c r="B112" s="39" t="str">
        <f t="shared" ref="B112:B143" si="3">$C$2&amp;TEXT(A112,"000")</f>
        <v>097</v>
      </c>
      <c r="C112" s="132"/>
      <c r="D112" s="136"/>
      <c r="E112" s="55"/>
      <c r="F112" s="55"/>
      <c r="G112" s="55"/>
      <c r="H112" s="134"/>
      <c r="I112" s="135"/>
      <c r="J112" s="40" t="str">
        <f>IF(ISBLANK(出品作品一覧[[#This Row],[氏　　　名]]),"",$C$3)</f>
        <v/>
      </c>
      <c r="K112" s="55"/>
      <c r="L112" s="55"/>
      <c r="M112" s="55" t="s">
        <v>216</v>
      </c>
      <c r="N112" s="119"/>
    </row>
    <row r="113" spans="1:14">
      <c r="A113" s="120">
        <v>98</v>
      </c>
      <c r="B113" s="39" t="str">
        <f t="shared" si="3"/>
        <v>098</v>
      </c>
      <c r="C113" s="132"/>
      <c r="D113" s="136"/>
      <c r="E113" s="55"/>
      <c r="F113" s="55"/>
      <c r="G113" s="55"/>
      <c r="H113" s="134"/>
      <c r="I113" s="135"/>
      <c r="J113" s="40" t="str">
        <f>IF(ISBLANK(出品作品一覧[[#This Row],[氏　　　名]]),"",$C$3)</f>
        <v/>
      </c>
      <c r="K113" s="55"/>
      <c r="L113" s="55"/>
      <c r="M113" s="55" t="s">
        <v>216</v>
      </c>
      <c r="N113" s="119"/>
    </row>
    <row r="114" spans="1:14">
      <c r="A114" s="120">
        <v>99</v>
      </c>
      <c r="B114" s="39" t="str">
        <f t="shared" si="3"/>
        <v>099</v>
      </c>
      <c r="C114" s="132"/>
      <c r="D114" s="136"/>
      <c r="E114" s="55"/>
      <c r="F114" s="55"/>
      <c r="G114" s="55"/>
      <c r="H114" s="134"/>
      <c r="I114" s="135"/>
      <c r="J114" s="40" t="str">
        <f>IF(ISBLANK(出品作品一覧[[#This Row],[氏　　　名]]),"",$C$3)</f>
        <v/>
      </c>
      <c r="K114" s="55"/>
      <c r="L114" s="55"/>
      <c r="M114" s="55" t="s">
        <v>216</v>
      </c>
      <c r="N114" s="119"/>
    </row>
    <row r="115" spans="1:14">
      <c r="A115" s="120">
        <v>100</v>
      </c>
      <c r="B115" s="39" t="str">
        <f t="shared" si="3"/>
        <v>100</v>
      </c>
      <c r="C115" s="132"/>
      <c r="D115" s="136"/>
      <c r="E115" s="55"/>
      <c r="F115" s="55"/>
      <c r="G115" s="55"/>
      <c r="H115" s="134"/>
      <c r="I115" s="135"/>
      <c r="J115" s="40" t="str">
        <f>IF(ISBLANK(出品作品一覧[[#This Row],[氏　　　名]]),"",$C$3)</f>
        <v/>
      </c>
      <c r="K115" s="55"/>
      <c r="L115" s="55"/>
      <c r="M115" s="55" t="s">
        <v>216</v>
      </c>
      <c r="N115" s="119"/>
    </row>
    <row r="116" spans="1:14">
      <c r="A116" s="120">
        <v>101</v>
      </c>
      <c r="B116" s="39" t="str">
        <f t="shared" si="3"/>
        <v>101</v>
      </c>
      <c r="C116" s="132"/>
      <c r="D116" s="136"/>
      <c r="E116" s="55"/>
      <c r="F116" s="55"/>
      <c r="G116" s="55"/>
      <c r="H116" s="134"/>
      <c r="I116" s="135"/>
      <c r="J116" s="40" t="str">
        <f>IF(ISBLANK(出品作品一覧[[#This Row],[氏　　　名]]),"",$C$3)</f>
        <v/>
      </c>
      <c r="K116" s="55"/>
      <c r="L116" s="55"/>
      <c r="M116" s="55" t="s">
        <v>216</v>
      </c>
      <c r="N116" s="119"/>
    </row>
    <row r="117" spans="1:14">
      <c r="A117" s="120">
        <v>102</v>
      </c>
      <c r="B117" s="39" t="str">
        <f t="shared" si="3"/>
        <v>102</v>
      </c>
      <c r="C117" s="132"/>
      <c r="D117" s="136"/>
      <c r="E117" s="55"/>
      <c r="F117" s="55"/>
      <c r="G117" s="55"/>
      <c r="H117" s="134"/>
      <c r="I117" s="135"/>
      <c r="J117" s="40" t="str">
        <f>IF(ISBLANK(出品作品一覧[[#This Row],[氏　　　名]]),"",$C$3)</f>
        <v/>
      </c>
      <c r="K117" s="55"/>
      <c r="L117" s="55"/>
      <c r="M117" s="55" t="s">
        <v>216</v>
      </c>
      <c r="N117" s="119"/>
    </row>
    <row r="118" spans="1:14">
      <c r="A118" s="120">
        <v>103</v>
      </c>
      <c r="B118" s="39" t="str">
        <f t="shared" si="3"/>
        <v>103</v>
      </c>
      <c r="C118" s="132"/>
      <c r="D118" s="136"/>
      <c r="E118" s="55"/>
      <c r="F118" s="55"/>
      <c r="G118" s="55"/>
      <c r="H118" s="134"/>
      <c r="I118" s="135"/>
      <c r="J118" s="40" t="str">
        <f>IF(ISBLANK(出品作品一覧[[#This Row],[氏　　　名]]),"",$C$3)</f>
        <v/>
      </c>
      <c r="K118" s="55"/>
      <c r="L118" s="55"/>
      <c r="M118" s="55" t="s">
        <v>216</v>
      </c>
      <c r="N118" s="119"/>
    </row>
    <row r="119" spans="1:14">
      <c r="A119" s="120">
        <v>104</v>
      </c>
      <c r="B119" s="39" t="str">
        <f t="shared" si="3"/>
        <v>104</v>
      </c>
      <c r="C119" s="132"/>
      <c r="D119" s="136"/>
      <c r="E119" s="55"/>
      <c r="F119" s="55"/>
      <c r="G119" s="55"/>
      <c r="H119" s="134"/>
      <c r="I119" s="135"/>
      <c r="J119" s="40" t="str">
        <f>IF(ISBLANK(出品作品一覧[[#This Row],[氏　　　名]]),"",$C$3)</f>
        <v/>
      </c>
      <c r="K119" s="55"/>
      <c r="L119" s="55"/>
      <c r="M119" s="55" t="s">
        <v>216</v>
      </c>
      <c r="N119" s="119"/>
    </row>
    <row r="120" spans="1:14">
      <c r="A120" s="120">
        <v>105</v>
      </c>
      <c r="B120" s="39" t="str">
        <f t="shared" si="3"/>
        <v>105</v>
      </c>
      <c r="C120" s="132"/>
      <c r="D120" s="136"/>
      <c r="E120" s="55"/>
      <c r="F120" s="55"/>
      <c r="G120" s="55"/>
      <c r="H120" s="134"/>
      <c r="I120" s="135"/>
      <c r="J120" s="40" t="str">
        <f>IF(ISBLANK(出品作品一覧[[#This Row],[氏　　　名]]),"",$C$3)</f>
        <v/>
      </c>
      <c r="K120" s="55"/>
      <c r="L120" s="55"/>
      <c r="M120" s="55" t="s">
        <v>216</v>
      </c>
      <c r="N120" s="119"/>
    </row>
    <row r="121" spans="1:14">
      <c r="A121" s="120">
        <v>106</v>
      </c>
      <c r="B121" s="39" t="str">
        <f t="shared" si="3"/>
        <v>106</v>
      </c>
      <c r="C121" s="132"/>
      <c r="D121" s="136"/>
      <c r="E121" s="55"/>
      <c r="F121" s="55"/>
      <c r="G121" s="55"/>
      <c r="H121" s="134"/>
      <c r="I121" s="135"/>
      <c r="J121" s="40" t="str">
        <f>IF(ISBLANK(出品作品一覧[[#This Row],[氏　　　名]]),"",$C$3)</f>
        <v/>
      </c>
      <c r="K121" s="55"/>
      <c r="L121" s="55"/>
      <c r="M121" s="55" t="s">
        <v>216</v>
      </c>
      <c r="N121" s="119"/>
    </row>
    <row r="122" spans="1:14">
      <c r="A122" s="120">
        <v>107</v>
      </c>
      <c r="B122" s="39" t="str">
        <f t="shared" si="3"/>
        <v>107</v>
      </c>
      <c r="C122" s="132"/>
      <c r="D122" s="136"/>
      <c r="E122" s="55"/>
      <c r="F122" s="55"/>
      <c r="G122" s="55"/>
      <c r="H122" s="134"/>
      <c r="I122" s="135"/>
      <c r="J122" s="40" t="str">
        <f>IF(ISBLANK(出品作品一覧[[#This Row],[氏　　　名]]),"",$C$3)</f>
        <v/>
      </c>
      <c r="K122" s="55"/>
      <c r="L122" s="55"/>
      <c r="M122" s="55" t="s">
        <v>216</v>
      </c>
      <c r="N122" s="119"/>
    </row>
    <row r="123" spans="1:14">
      <c r="A123" s="120">
        <v>108</v>
      </c>
      <c r="B123" s="39" t="str">
        <f t="shared" si="3"/>
        <v>108</v>
      </c>
      <c r="C123" s="132"/>
      <c r="D123" s="136"/>
      <c r="E123" s="55"/>
      <c r="F123" s="55"/>
      <c r="G123" s="55"/>
      <c r="H123" s="134"/>
      <c r="I123" s="135"/>
      <c r="J123" s="40" t="str">
        <f>IF(ISBLANK(出品作品一覧[[#This Row],[氏　　　名]]),"",$C$3)</f>
        <v/>
      </c>
      <c r="K123" s="55"/>
      <c r="L123" s="55"/>
      <c r="M123" s="55" t="s">
        <v>216</v>
      </c>
      <c r="N123" s="119"/>
    </row>
    <row r="124" spans="1:14">
      <c r="A124" s="120">
        <v>109</v>
      </c>
      <c r="B124" s="39" t="str">
        <f t="shared" si="3"/>
        <v>109</v>
      </c>
      <c r="C124" s="132"/>
      <c r="D124" s="136"/>
      <c r="E124" s="55"/>
      <c r="F124" s="55"/>
      <c r="G124" s="55"/>
      <c r="H124" s="134"/>
      <c r="I124" s="135"/>
      <c r="J124" s="40" t="str">
        <f>IF(ISBLANK(出品作品一覧[[#This Row],[氏　　　名]]),"",$C$3)</f>
        <v/>
      </c>
      <c r="K124" s="55"/>
      <c r="L124" s="55"/>
      <c r="M124" s="55" t="s">
        <v>216</v>
      </c>
      <c r="N124" s="119"/>
    </row>
    <row r="125" spans="1:14">
      <c r="A125" s="120">
        <v>110</v>
      </c>
      <c r="B125" s="39" t="str">
        <f t="shared" si="3"/>
        <v>110</v>
      </c>
      <c r="C125" s="132"/>
      <c r="D125" s="136"/>
      <c r="E125" s="55"/>
      <c r="F125" s="55"/>
      <c r="G125" s="55"/>
      <c r="H125" s="134"/>
      <c r="I125" s="135"/>
      <c r="J125" s="40" t="str">
        <f>IF(ISBLANK(出品作品一覧[[#This Row],[氏　　　名]]),"",$C$3)</f>
        <v/>
      </c>
      <c r="K125" s="55"/>
      <c r="L125" s="55"/>
      <c r="M125" s="55" t="s">
        <v>216</v>
      </c>
      <c r="N125" s="119"/>
    </row>
    <row r="126" spans="1:14">
      <c r="A126" s="120">
        <v>111</v>
      </c>
      <c r="B126" s="39" t="str">
        <f t="shared" si="3"/>
        <v>111</v>
      </c>
      <c r="C126" s="132"/>
      <c r="D126" s="136"/>
      <c r="E126" s="55"/>
      <c r="F126" s="55"/>
      <c r="G126" s="55"/>
      <c r="H126" s="134"/>
      <c r="I126" s="135"/>
      <c r="J126" s="40" t="str">
        <f>IF(ISBLANK(出品作品一覧[[#This Row],[氏　　　名]]),"",$C$3)</f>
        <v/>
      </c>
      <c r="K126" s="55"/>
      <c r="L126" s="55"/>
      <c r="M126" s="55" t="s">
        <v>216</v>
      </c>
      <c r="N126" s="119"/>
    </row>
    <row r="127" spans="1:14">
      <c r="A127" s="120">
        <v>112</v>
      </c>
      <c r="B127" s="39" t="str">
        <f t="shared" si="3"/>
        <v>112</v>
      </c>
      <c r="C127" s="132"/>
      <c r="D127" s="136"/>
      <c r="E127" s="55"/>
      <c r="F127" s="55"/>
      <c r="G127" s="55"/>
      <c r="H127" s="134"/>
      <c r="I127" s="135"/>
      <c r="J127" s="40" t="str">
        <f>IF(ISBLANK(出品作品一覧[[#This Row],[氏　　　名]]),"",$C$3)</f>
        <v/>
      </c>
      <c r="K127" s="55"/>
      <c r="L127" s="55"/>
      <c r="M127" s="55" t="s">
        <v>216</v>
      </c>
      <c r="N127" s="119"/>
    </row>
    <row r="128" spans="1:14">
      <c r="A128" s="120">
        <v>113</v>
      </c>
      <c r="B128" s="39" t="str">
        <f t="shared" si="3"/>
        <v>113</v>
      </c>
      <c r="C128" s="132"/>
      <c r="D128" s="136"/>
      <c r="E128" s="55"/>
      <c r="F128" s="55"/>
      <c r="G128" s="55"/>
      <c r="H128" s="134"/>
      <c r="I128" s="135"/>
      <c r="J128" s="40" t="str">
        <f>IF(ISBLANK(出品作品一覧[[#This Row],[氏　　　名]]),"",$C$3)</f>
        <v/>
      </c>
      <c r="K128" s="55"/>
      <c r="L128" s="55"/>
      <c r="M128" s="55" t="s">
        <v>216</v>
      </c>
      <c r="N128" s="119"/>
    </row>
    <row r="129" spans="1:14">
      <c r="A129" s="120">
        <v>114</v>
      </c>
      <c r="B129" s="39" t="str">
        <f t="shared" si="3"/>
        <v>114</v>
      </c>
      <c r="C129" s="132"/>
      <c r="D129" s="136"/>
      <c r="E129" s="55"/>
      <c r="F129" s="55"/>
      <c r="G129" s="55"/>
      <c r="H129" s="134"/>
      <c r="I129" s="135"/>
      <c r="J129" s="40" t="str">
        <f>IF(ISBLANK(出品作品一覧[[#This Row],[氏　　　名]]),"",$C$3)</f>
        <v/>
      </c>
      <c r="K129" s="55"/>
      <c r="L129" s="55"/>
      <c r="M129" s="55" t="s">
        <v>216</v>
      </c>
      <c r="N129" s="119"/>
    </row>
    <row r="130" spans="1:14">
      <c r="A130" s="120">
        <v>115</v>
      </c>
      <c r="B130" s="39" t="str">
        <f t="shared" si="3"/>
        <v>115</v>
      </c>
      <c r="C130" s="132"/>
      <c r="D130" s="136"/>
      <c r="E130" s="55"/>
      <c r="F130" s="55"/>
      <c r="G130" s="55"/>
      <c r="H130" s="134"/>
      <c r="I130" s="135"/>
      <c r="J130" s="40" t="str">
        <f>IF(ISBLANK(出品作品一覧[[#This Row],[氏　　　名]]),"",$C$3)</f>
        <v/>
      </c>
      <c r="K130" s="55"/>
      <c r="L130" s="55"/>
      <c r="M130" s="55" t="s">
        <v>216</v>
      </c>
      <c r="N130" s="119"/>
    </row>
    <row r="131" spans="1:14">
      <c r="A131" s="120">
        <v>116</v>
      </c>
      <c r="B131" s="39" t="str">
        <f t="shared" si="3"/>
        <v>116</v>
      </c>
      <c r="C131" s="132"/>
      <c r="D131" s="136"/>
      <c r="E131" s="55"/>
      <c r="F131" s="55"/>
      <c r="G131" s="55"/>
      <c r="H131" s="134"/>
      <c r="I131" s="135"/>
      <c r="J131" s="40" t="str">
        <f>IF(ISBLANK(出品作品一覧[[#This Row],[氏　　　名]]),"",$C$3)</f>
        <v/>
      </c>
      <c r="K131" s="55"/>
      <c r="L131" s="55"/>
      <c r="M131" s="55" t="s">
        <v>216</v>
      </c>
      <c r="N131" s="119"/>
    </row>
    <row r="132" spans="1:14">
      <c r="A132" s="120">
        <v>117</v>
      </c>
      <c r="B132" s="39" t="str">
        <f t="shared" si="3"/>
        <v>117</v>
      </c>
      <c r="C132" s="132"/>
      <c r="D132" s="136"/>
      <c r="E132" s="55"/>
      <c r="F132" s="55"/>
      <c r="G132" s="55"/>
      <c r="H132" s="134"/>
      <c r="I132" s="135"/>
      <c r="J132" s="40" t="str">
        <f>IF(ISBLANK(出品作品一覧[[#This Row],[氏　　　名]]),"",$C$3)</f>
        <v/>
      </c>
      <c r="K132" s="55"/>
      <c r="L132" s="55"/>
      <c r="M132" s="55" t="s">
        <v>216</v>
      </c>
      <c r="N132" s="119"/>
    </row>
    <row r="133" spans="1:14">
      <c r="A133" s="120">
        <v>118</v>
      </c>
      <c r="B133" s="39" t="str">
        <f t="shared" si="3"/>
        <v>118</v>
      </c>
      <c r="C133" s="132"/>
      <c r="D133" s="136"/>
      <c r="E133" s="55"/>
      <c r="F133" s="55"/>
      <c r="G133" s="55"/>
      <c r="H133" s="134"/>
      <c r="I133" s="135"/>
      <c r="J133" s="40" t="str">
        <f>IF(ISBLANK(出品作品一覧[[#This Row],[氏　　　名]]),"",$C$3)</f>
        <v/>
      </c>
      <c r="K133" s="55"/>
      <c r="L133" s="55"/>
      <c r="M133" s="55" t="s">
        <v>216</v>
      </c>
      <c r="N133" s="119"/>
    </row>
    <row r="134" spans="1:14">
      <c r="A134" s="120">
        <v>119</v>
      </c>
      <c r="B134" s="39" t="str">
        <f t="shared" si="3"/>
        <v>119</v>
      </c>
      <c r="C134" s="132"/>
      <c r="D134" s="136"/>
      <c r="E134" s="55"/>
      <c r="F134" s="55"/>
      <c r="G134" s="55"/>
      <c r="H134" s="134"/>
      <c r="I134" s="135"/>
      <c r="J134" s="40" t="str">
        <f>IF(ISBLANK(出品作品一覧[[#This Row],[氏　　　名]]),"",$C$3)</f>
        <v/>
      </c>
      <c r="K134" s="55"/>
      <c r="L134" s="55"/>
      <c r="M134" s="55" t="s">
        <v>216</v>
      </c>
      <c r="N134" s="119"/>
    </row>
    <row r="135" spans="1:14">
      <c r="A135" s="120">
        <v>120</v>
      </c>
      <c r="B135" s="39" t="str">
        <f t="shared" si="3"/>
        <v>120</v>
      </c>
      <c r="C135" s="132"/>
      <c r="D135" s="136"/>
      <c r="E135" s="55"/>
      <c r="F135" s="55"/>
      <c r="G135" s="55"/>
      <c r="H135" s="134"/>
      <c r="I135" s="135"/>
      <c r="J135" s="40" t="str">
        <f>IF(ISBLANK(出品作品一覧[[#This Row],[氏　　　名]]),"",$C$3)</f>
        <v/>
      </c>
      <c r="K135" s="55"/>
      <c r="L135" s="55"/>
      <c r="M135" s="55" t="s">
        <v>216</v>
      </c>
      <c r="N135" s="119"/>
    </row>
    <row r="136" spans="1:14">
      <c r="A136" s="120">
        <v>121</v>
      </c>
      <c r="B136" s="39" t="str">
        <f t="shared" si="3"/>
        <v>121</v>
      </c>
      <c r="C136" s="132"/>
      <c r="D136" s="136"/>
      <c r="E136" s="55"/>
      <c r="F136" s="55"/>
      <c r="G136" s="55"/>
      <c r="H136" s="134"/>
      <c r="I136" s="135"/>
      <c r="J136" s="40" t="str">
        <f>IF(ISBLANK(出品作品一覧[[#This Row],[氏　　　名]]),"",$C$3)</f>
        <v/>
      </c>
      <c r="K136" s="55"/>
      <c r="L136" s="55"/>
      <c r="M136" s="55" t="s">
        <v>216</v>
      </c>
      <c r="N136" s="119"/>
    </row>
    <row r="137" spans="1:14">
      <c r="A137" s="120">
        <v>122</v>
      </c>
      <c r="B137" s="39" t="str">
        <f t="shared" si="3"/>
        <v>122</v>
      </c>
      <c r="C137" s="132"/>
      <c r="D137" s="136"/>
      <c r="E137" s="55"/>
      <c r="F137" s="55"/>
      <c r="G137" s="55"/>
      <c r="H137" s="134"/>
      <c r="I137" s="135"/>
      <c r="J137" s="40" t="str">
        <f>IF(ISBLANK(出品作品一覧[[#This Row],[氏　　　名]]),"",$C$3)</f>
        <v/>
      </c>
      <c r="K137" s="55"/>
      <c r="L137" s="55"/>
      <c r="M137" s="55" t="s">
        <v>216</v>
      </c>
      <c r="N137" s="119"/>
    </row>
    <row r="138" spans="1:14">
      <c r="A138" s="120">
        <v>123</v>
      </c>
      <c r="B138" s="39" t="str">
        <f t="shared" si="3"/>
        <v>123</v>
      </c>
      <c r="C138" s="132"/>
      <c r="D138" s="136"/>
      <c r="E138" s="55"/>
      <c r="F138" s="55"/>
      <c r="G138" s="55"/>
      <c r="H138" s="134"/>
      <c r="I138" s="135"/>
      <c r="J138" s="40" t="str">
        <f>IF(ISBLANK(出品作品一覧[[#This Row],[氏　　　名]]),"",$C$3)</f>
        <v/>
      </c>
      <c r="K138" s="55"/>
      <c r="L138" s="55"/>
      <c r="M138" s="55" t="s">
        <v>216</v>
      </c>
      <c r="N138" s="119"/>
    </row>
    <row r="139" spans="1:14">
      <c r="A139" s="120">
        <v>124</v>
      </c>
      <c r="B139" s="39" t="str">
        <f t="shared" si="3"/>
        <v>124</v>
      </c>
      <c r="C139" s="132"/>
      <c r="D139" s="136"/>
      <c r="E139" s="55"/>
      <c r="F139" s="55"/>
      <c r="G139" s="55"/>
      <c r="H139" s="134"/>
      <c r="I139" s="135"/>
      <c r="J139" s="40" t="str">
        <f>IF(ISBLANK(出品作品一覧[[#This Row],[氏　　　名]]),"",$C$3)</f>
        <v/>
      </c>
      <c r="K139" s="55"/>
      <c r="L139" s="55"/>
      <c r="M139" s="55" t="s">
        <v>216</v>
      </c>
      <c r="N139" s="119"/>
    </row>
    <row r="140" spans="1:14">
      <c r="A140" s="120">
        <v>125</v>
      </c>
      <c r="B140" s="39" t="str">
        <f t="shared" si="3"/>
        <v>125</v>
      </c>
      <c r="C140" s="132"/>
      <c r="D140" s="136"/>
      <c r="E140" s="55"/>
      <c r="F140" s="55"/>
      <c r="G140" s="55"/>
      <c r="H140" s="134"/>
      <c r="I140" s="135"/>
      <c r="J140" s="40" t="str">
        <f>IF(ISBLANK(出品作品一覧[[#This Row],[氏　　　名]]),"",$C$3)</f>
        <v/>
      </c>
      <c r="K140" s="55"/>
      <c r="L140" s="55"/>
      <c r="M140" s="55" t="s">
        <v>216</v>
      </c>
      <c r="N140" s="119"/>
    </row>
    <row r="141" spans="1:14">
      <c r="A141" s="120">
        <v>126</v>
      </c>
      <c r="B141" s="39" t="str">
        <f t="shared" si="3"/>
        <v>126</v>
      </c>
      <c r="C141" s="132"/>
      <c r="D141" s="136"/>
      <c r="E141" s="55"/>
      <c r="F141" s="55"/>
      <c r="G141" s="55"/>
      <c r="H141" s="134"/>
      <c r="I141" s="135"/>
      <c r="J141" s="40" t="str">
        <f>IF(ISBLANK(出品作品一覧[[#This Row],[氏　　　名]]),"",$C$3)</f>
        <v/>
      </c>
      <c r="K141" s="55"/>
      <c r="L141" s="55"/>
      <c r="M141" s="55" t="s">
        <v>216</v>
      </c>
      <c r="N141" s="119"/>
    </row>
    <row r="142" spans="1:14">
      <c r="A142" s="120">
        <v>127</v>
      </c>
      <c r="B142" s="39" t="str">
        <f t="shared" si="3"/>
        <v>127</v>
      </c>
      <c r="C142" s="132"/>
      <c r="D142" s="136"/>
      <c r="E142" s="55"/>
      <c r="F142" s="55"/>
      <c r="G142" s="55"/>
      <c r="H142" s="134"/>
      <c r="I142" s="135"/>
      <c r="J142" s="40" t="str">
        <f>IF(ISBLANK(出品作品一覧[[#This Row],[氏　　　名]]),"",$C$3)</f>
        <v/>
      </c>
      <c r="K142" s="55"/>
      <c r="L142" s="55"/>
      <c r="M142" s="55" t="s">
        <v>216</v>
      </c>
      <c r="N142" s="119"/>
    </row>
    <row r="143" spans="1:14">
      <c r="A143" s="120">
        <v>128</v>
      </c>
      <c r="B143" s="39" t="str">
        <f t="shared" si="3"/>
        <v>128</v>
      </c>
      <c r="C143" s="132"/>
      <c r="D143" s="136"/>
      <c r="E143" s="55"/>
      <c r="F143" s="55"/>
      <c r="G143" s="55"/>
      <c r="H143" s="134"/>
      <c r="I143" s="135"/>
      <c r="J143" s="40" t="str">
        <f>IF(ISBLANK(出品作品一覧[[#This Row],[氏　　　名]]),"",$C$3)</f>
        <v/>
      </c>
      <c r="K143" s="55"/>
      <c r="L143" s="55"/>
      <c r="M143" s="55" t="s">
        <v>216</v>
      </c>
      <c r="N143" s="119"/>
    </row>
    <row r="144" spans="1:14">
      <c r="A144" s="120">
        <v>129</v>
      </c>
      <c r="B144" s="39" t="str">
        <f t="shared" ref="B144:B255" si="4">$C$2&amp;TEXT(A144,"000")</f>
        <v>129</v>
      </c>
      <c r="C144" s="132"/>
      <c r="D144" s="136"/>
      <c r="E144" s="55"/>
      <c r="F144" s="55"/>
      <c r="G144" s="55"/>
      <c r="H144" s="134"/>
      <c r="I144" s="135"/>
      <c r="J144" s="40" t="str">
        <f>IF(ISBLANK(出品作品一覧[[#This Row],[氏　　　名]]),"",$C$3)</f>
        <v/>
      </c>
      <c r="K144" s="55"/>
      <c r="L144" s="55"/>
      <c r="M144" s="55" t="s">
        <v>216</v>
      </c>
      <c r="N144" s="119"/>
    </row>
    <row r="145" spans="1:14">
      <c r="A145" s="120">
        <v>130</v>
      </c>
      <c r="B145" s="39" t="str">
        <f t="shared" si="4"/>
        <v>130</v>
      </c>
      <c r="C145" s="132"/>
      <c r="D145" s="136"/>
      <c r="E145" s="55"/>
      <c r="F145" s="55"/>
      <c r="G145" s="55"/>
      <c r="H145" s="134"/>
      <c r="I145" s="135"/>
      <c r="J145" s="40" t="str">
        <f>IF(ISBLANK(出品作品一覧[[#This Row],[氏　　　名]]),"",$C$3)</f>
        <v/>
      </c>
      <c r="K145" s="55"/>
      <c r="L145" s="55"/>
      <c r="M145" s="55" t="s">
        <v>216</v>
      </c>
      <c r="N145" s="119"/>
    </row>
    <row r="146" spans="1:14">
      <c r="A146" s="120">
        <v>131</v>
      </c>
      <c r="B146" s="39" t="str">
        <f t="shared" si="4"/>
        <v>131</v>
      </c>
      <c r="C146" s="132"/>
      <c r="D146" s="136"/>
      <c r="E146" s="55"/>
      <c r="F146" s="55"/>
      <c r="G146" s="55"/>
      <c r="H146" s="134"/>
      <c r="I146" s="135"/>
      <c r="J146" s="40" t="str">
        <f>IF(ISBLANK(出品作品一覧[[#This Row],[氏　　　名]]),"",$C$3)</f>
        <v/>
      </c>
      <c r="K146" s="55"/>
      <c r="L146" s="55"/>
      <c r="M146" s="55" t="s">
        <v>216</v>
      </c>
      <c r="N146" s="119"/>
    </row>
    <row r="147" spans="1:14">
      <c r="A147" s="120">
        <v>132</v>
      </c>
      <c r="B147" s="39" t="str">
        <f t="shared" si="4"/>
        <v>132</v>
      </c>
      <c r="C147" s="132"/>
      <c r="D147" s="136"/>
      <c r="E147" s="55"/>
      <c r="F147" s="55"/>
      <c r="G147" s="55"/>
      <c r="H147" s="134"/>
      <c r="I147" s="135"/>
      <c r="J147" s="40" t="str">
        <f>IF(ISBLANK(出品作品一覧[[#This Row],[氏　　　名]]),"",$C$3)</f>
        <v/>
      </c>
      <c r="K147" s="55"/>
      <c r="L147" s="55"/>
      <c r="M147" s="55" t="s">
        <v>216</v>
      </c>
      <c r="N147" s="119"/>
    </row>
    <row r="148" spans="1:14">
      <c r="A148" s="120">
        <v>133</v>
      </c>
      <c r="B148" s="39" t="str">
        <f t="shared" si="4"/>
        <v>133</v>
      </c>
      <c r="C148" s="132"/>
      <c r="D148" s="136"/>
      <c r="E148" s="55"/>
      <c r="F148" s="55"/>
      <c r="G148" s="55"/>
      <c r="H148" s="134"/>
      <c r="I148" s="135"/>
      <c r="J148" s="40" t="str">
        <f>IF(ISBLANK(出品作品一覧[[#This Row],[氏　　　名]]),"",$C$3)</f>
        <v/>
      </c>
      <c r="K148" s="55"/>
      <c r="L148" s="55"/>
      <c r="M148" s="55" t="s">
        <v>216</v>
      </c>
      <c r="N148" s="119"/>
    </row>
    <row r="149" spans="1:14">
      <c r="A149" s="120">
        <v>134</v>
      </c>
      <c r="B149" s="39" t="str">
        <f t="shared" si="4"/>
        <v>134</v>
      </c>
      <c r="C149" s="132"/>
      <c r="D149" s="136"/>
      <c r="E149" s="55"/>
      <c r="F149" s="55"/>
      <c r="G149" s="55"/>
      <c r="H149" s="134"/>
      <c r="I149" s="135"/>
      <c r="J149" s="40" t="str">
        <f>IF(ISBLANK(出品作品一覧[[#This Row],[氏　　　名]]),"",$C$3)</f>
        <v/>
      </c>
      <c r="K149" s="55"/>
      <c r="L149" s="55"/>
      <c r="M149" s="55" t="s">
        <v>216</v>
      </c>
      <c r="N149" s="119"/>
    </row>
    <row r="150" spans="1:14">
      <c r="A150" s="120">
        <v>135</v>
      </c>
      <c r="B150" s="39" t="str">
        <f t="shared" si="4"/>
        <v>135</v>
      </c>
      <c r="C150" s="132"/>
      <c r="D150" s="136"/>
      <c r="E150" s="55"/>
      <c r="F150" s="55"/>
      <c r="G150" s="55"/>
      <c r="H150" s="134"/>
      <c r="I150" s="135"/>
      <c r="J150" s="40" t="str">
        <f>IF(ISBLANK(出品作品一覧[[#This Row],[氏　　　名]]),"",$C$3)</f>
        <v/>
      </c>
      <c r="K150" s="55"/>
      <c r="L150" s="55"/>
      <c r="M150" s="55" t="s">
        <v>216</v>
      </c>
      <c r="N150" s="119"/>
    </row>
    <row r="151" spans="1:14">
      <c r="A151" s="120">
        <v>136</v>
      </c>
      <c r="B151" s="39" t="str">
        <f t="shared" si="4"/>
        <v>136</v>
      </c>
      <c r="C151" s="132"/>
      <c r="D151" s="136"/>
      <c r="E151" s="55"/>
      <c r="F151" s="55"/>
      <c r="G151" s="55"/>
      <c r="H151" s="134"/>
      <c r="I151" s="135"/>
      <c r="J151" s="40" t="str">
        <f>IF(ISBLANK(出品作品一覧[[#This Row],[氏　　　名]]),"",$C$3)</f>
        <v/>
      </c>
      <c r="K151" s="55"/>
      <c r="L151" s="55"/>
      <c r="M151" s="55" t="s">
        <v>216</v>
      </c>
      <c r="N151" s="119"/>
    </row>
    <row r="152" spans="1:14">
      <c r="A152" s="120">
        <v>137</v>
      </c>
      <c r="B152" s="39" t="str">
        <f t="shared" si="4"/>
        <v>137</v>
      </c>
      <c r="C152" s="132"/>
      <c r="D152" s="136"/>
      <c r="E152" s="55"/>
      <c r="F152" s="55"/>
      <c r="G152" s="55"/>
      <c r="H152" s="134"/>
      <c r="I152" s="135"/>
      <c r="J152" s="40" t="str">
        <f>IF(ISBLANK(出品作品一覧[[#This Row],[氏　　　名]]),"",$C$3)</f>
        <v/>
      </c>
      <c r="K152" s="55"/>
      <c r="L152" s="55"/>
      <c r="M152" s="55" t="s">
        <v>216</v>
      </c>
      <c r="N152" s="119"/>
    </row>
    <row r="153" spans="1:14">
      <c r="A153" s="120">
        <v>138</v>
      </c>
      <c r="B153" s="39" t="str">
        <f t="shared" si="4"/>
        <v>138</v>
      </c>
      <c r="C153" s="132"/>
      <c r="D153" s="136"/>
      <c r="E153" s="55"/>
      <c r="F153" s="55"/>
      <c r="G153" s="55"/>
      <c r="H153" s="134"/>
      <c r="I153" s="135"/>
      <c r="J153" s="40" t="str">
        <f>IF(ISBLANK(出品作品一覧[[#This Row],[氏　　　名]]),"",$C$3)</f>
        <v/>
      </c>
      <c r="K153" s="55"/>
      <c r="L153" s="55"/>
      <c r="M153" s="55" t="s">
        <v>216</v>
      </c>
      <c r="N153" s="119"/>
    </row>
    <row r="154" spans="1:14">
      <c r="A154" s="120">
        <v>139</v>
      </c>
      <c r="B154" s="39" t="str">
        <f t="shared" si="4"/>
        <v>139</v>
      </c>
      <c r="C154" s="132"/>
      <c r="D154" s="136"/>
      <c r="E154" s="55"/>
      <c r="F154" s="55"/>
      <c r="G154" s="55"/>
      <c r="H154" s="134"/>
      <c r="I154" s="135"/>
      <c r="J154" s="40" t="str">
        <f>IF(ISBLANK(出品作品一覧[[#This Row],[氏　　　名]]),"",$C$3)</f>
        <v/>
      </c>
      <c r="K154" s="55"/>
      <c r="L154" s="55"/>
      <c r="M154" s="55" t="s">
        <v>216</v>
      </c>
      <c r="N154" s="119"/>
    </row>
    <row r="155" spans="1:14">
      <c r="A155" s="120">
        <v>140</v>
      </c>
      <c r="B155" s="39" t="str">
        <f t="shared" si="4"/>
        <v>140</v>
      </c>
      <c r="C155" s="132"/>
      <c r="D155" s="136"/>
      <c r="E155" s="55"/>
      <c r="F155" s="55"/>
      <c r="G155" s="55"/>
      <c r="H155" s="134"/>
      <c r="I155" s="135"/>
      <c r="J155" s="40" t="str">
        <f>IF(ISBLANK(出品作品一覧[[#This Row],[氏　　　名]]),"",$C$3)</f>
        <v/>
      </c>
      <c r="K155" s="55"/>
      <c r="L155" s="55"/>
      <c r="M155" s="55" t="s">
        <v>216</v>
      </c>
      <c r="N155" s="119"/>
    </row>
    <row r="156" spans="1:14">
      <c r="A156" s="120">
        <v>141</v>
      </c>
      <c r="B156" s="39" t="str">
        <f t="shared" si="4"/>
        <v>141</v>
      </c>
      <c r="C156" s="132"/>
      <c r="D156" s="136"/>
      <c r="E156" s="55"/>
      <c r="F156" s="55"/>
      <c r="G156" s="55"/>
      <c r="H156" s="134"/>
      <c r="I156" s="135"/>
      <c r="J156" s="40" t="str">
        <f>IF(ISBLANK(出品作品一覧[[#This Row],[氏　　　名]]),"",$C$3)</f>
        <v/>
      </c>
      <c r="K156" s="55"/>
      <c r="L156" s="55"/>
      <c r="M156" s="55" t="s">
        <v>216</v>
      </c>
      <c r="N156" s="119"/>
    </row>
    <row r="157" spans="1:14">
      <c r="A157" s="120">
        <v>142</v>
      </c>
      <c r="B157" s="39" t="str">
        <f t="shared" si="4"/>
        <v>142</v>
      </c>
      <c r="C157" s="132"/>
      <c r="D157" s="136"/>
      <c r="E157" s="55"/>
      <c r="F157" s="55"/>
      <c r="G157" s="55"/>
      <c r="H157" s="134"/>
      <c r="I157" s="135"/>
      <c r="J157" s="40" t="str">
        <f>IF(ISBLANK(出品作品一覧[[#This Row],[氏　　　名]]),"",$C$3)</f>
        <v/>
      </c>
      <c r="K157" s="55"/>
      <c r="L157" s="55"/>
      <c r="M157" s="55" t="s">
        <v>216</v>
      </c>
      <c r="N157" s="119"/>
    </row>
    <row r="158" spans="1:14">
      <c r="A158" s="120">
        <v>143</v>
      </c>
      <c r="B158" s="39" t="str">
        <f t="shared" si="4"/>
        <v>143</v>
      </c>
      <c r="C158" s="132"/>
      <c r="D158" s="136"/>
      <c r="E158" s="55"/>
      <c r="F158" s="55"/>
      <c r="G158" s="55"/>
      <c r="H158" s="134"/>
      <c r="I158" s="135"/>
      <c r="J158" s="40" t="str">
        <f>IF(ISBLANK(出品作品一覧[[#This Row],[氏　　　名]]),"",$C$3)</f>
        <v/>
      </c>
      <c r="K158" s="55"/>
      <c r="L158" s="55"/>
      <c r="M158" s="55" t="s">
        <v>216</v>
      </c>
      <c r="N158" s="119"/>
    </row>
    <row r="159" spans="1:14">
      <c r="A159" s="120">
        <v>144</v>
      </c>
      <c r="B159" s="39" t="str">
        <f t="shared" si="4"/>
        <v>144</v>
      </c>
      <c r="C159" s="132"/>
      <c r="D159" s="136"/>
      <c r="E159" s="55"/>
      <c r="F159" s="55"/>
      <c r="G159" s="55"/>
      <c r="H159" s="134"/>
      <c r="I159" s="135"/>
      <c r="J159" s="40" t="str">
        <f>IF(ISBLANK(出品作品一覧[[#This Row],[氏　　　名]]),"",$C$3)</f>
        <v/>
      </c>
      <c r="K159" s="55"/>
      <c r="L159" s="55"/>
      <c r="M159" s="55" t="s">
        <v>216</v>
      </c>
      <c r="N159" s="119"/>
    </row>
    <row r="160" spans="1:14">
      <c r="A160" s="120">
        <v>145</v>
      </c>
      <c r="B160" s="39" t="str">
        <f t="shared" si="4"/>
        <v>145</v>
      </c>
      <c r="C160" s="132"/>
      <c r="D160" s="136"/>
      <c r="E160" s="55"/>
      <c r="F160" s="55"/>
      <c r="G160" s="55"/>
      <c r="H160" s="134"/>
      <c r="I160" s="135"/>
      <c r="J160" s="40" t="str">
        <f>IF(ISBLANK(出品作品一覧[[#This Row],[氏　　　名]]),"",$C$3)</f>
        <v/>
      </c>
      <c r="K160" s="55"/>
      <c r="L160" s="55"/>
      <c r="M160" s="55" t="s">
        <v>216</v>
      </c>
      <c r="N160" s="119"/>
    </row>
    <row r="161" spans="1:14">
      <c r="A161" s="120">
        <v>146</v>
      </c>
      <c r="B161" s="39" t="str">
        <f t="shared" si="4"/>
        <v>146</v>
      </c>
      <c r="C161" s="132"/>
      <c r="D161" s="136"/>
      <c r="E161" s="55"/>
      <c r="F161" s="55"/>
      <c r="G161" s="55"/>
      <c r="H161" s="134"/>
      <c r="I161" s="135"/>
      <c r="J161" s="40" t="str">
        <f>IF(ISBLANK(出品作品一覧[[#This Row],[氏　　　名]]),"",$C$3)</f>
        <v/>
      </c>
      <c r="K161" s="55"/>
      <c r="L161" s="55"/>
      <c r="M161" s="55" t="s">
        <v>216</v>
      </c>
      <c r="N161" s="119"/>
    </row>
    <row r="162" spans="1:14">
      <c r="A162" s="120">
        <v>147</v>
      </c>
      <c r="B162" s="39" t="str">
        <f t="shared" si="4"/>
        <v>147</v>
      </c>
      <c r="C162" s="132"/>
      <c r="D162" s="136"/>
      <c r="E162" s="55"/>
      <c r="F162" s="55"/>
      <c r="G162" s="55"/>
      <c r="H162" s="134"/>
      <c r="I162" s="135"/>
      <c r="J162" s="40" t="str">
        <f>IF(ISBLANK(出品作品一覧[[#This Row],[氏　　　名]]),"",$C$3)</f>
        <v/>
      </c>
      <c r="K162" s="55"/>
      <c r="L162" s="55"/>
      <c r="M162" s="55" t="s">
        <v>216</v>
      </c>
      <c r="N162" s="119"/>
    </row>
    <row r="163" spans="1:14">
      <c r="A163" s="120">
        <v>148</v>
      </c>
      <c r="B163" s="39" t="str">
        <f t="shared" si="4"/>
        <v>148</v>
      </c>
      <c r="C163" s="132"/>
      <c r="D163" s="136"/>
      <c r="E163" s="55"/>
      <c r="F163" s="55"/>
      <c r="G163" s="55"/>
      <c r="H163" s="134"/>
      <c r="I163" s="135"/>
      <c r="J163" s="40" t="str">
        <f>IF(ISBLANK(出品作品一覧[[#This Row],[氏　　　名]]),"",$C$3)</f>
        <v/>
      </c>
      <c r="K163" s="55"/>
      <c r="L163" s="55"/>
      <c r="M163" s="55" t="s">
        <v>216</v>
      </c>
      <c r="N163" s="119"/>
    </row>
    <row r="164" spans="1:14">
      <c r="A164" s="120">
        <v>149</v>
      </c>
      <c r="B164" s="39" t="str">
        <f t="shared" si="4"/>
        <v>149</v>
      </c>
      <c r="C164" s="132"/>
      <c r="D164" s="136"/>
      <c r="E164" s="55"/>
      <c r="F164" s="55"/>
      <c r="G164" s="55"/>
      <c r="H164" s="134"/>
      <c r="I164" s="135"/>
      <c r="J164" s="40" t="str">
        <f>IF(ISBLANK(出品作品一覧[[#This Row],[氏　　　名]]),"",$C$3)</f>
        <v/>
      </c>
      <c r="K164" s="55"/>
      <c r="L164" s="55"/>
      <c r="M164" s="55" t="s">
        <v>216</v>
      </c>
      <c r="N164" s="119"/>
    </row>
    <row r="165" spans="1:14">
      <c r="A165" s="120">
        <v>150</v>
      </c>
      <c r="B165" s="39" t="str">
        <f t="shared" si="4"/>
        <v>150</v>
      </c>
      <c r="C165" s="132"/>
      <c r="D165" s="136"/>
      <c r="E165" s="55"/>
      <c r="F165" s="55"/>
      <c r="G165" s="55"/>
      <c r="H165" s="134"/>
      <c r="I165" s="135"/>
      <c r="J165" s="40" t="str">
        <f>IF(ISBLANK(出品作品一覧[[#This Row],[氏　　　名]]),"",$C$3)</f>
        <v/>
      </c>
      <c r="K165" s="55"/>
      <c r="L165" s="55"/>
      <c r="M165" s="55" t="s">
        <v>216</v>
      </c>
      <c r="N165" s="119"/>
    </row>
    <row r="166" spans="1:14">
      <c r="A166" s="120">
        <v>151</v>
      </c>
      <c r="B166" s="39" t="str">
        <f t="shared" si="4"/>
        <v>151</v>
      </c>
      <c r="C166" s="132"/>
      <c r="D166" s="136"/>
      <c r="E166" s="55"/>
      <c r="F166" s="55"/>
      <c r="G166" s="55"/>
      <c r="H166" s="134"/>
      <c r="I166" s="135"/>
      <c r="J166" s="40" t="str">
        <f>IF(ISBLANK(出品作品一覧[[#This Row],[氏　　　名]]),"",$C$3)</f>
        <v/>
      </c>
      <c r="K166" s="55"/>
      <c r="L166" s="55"/>
      <c r="M166" s="55" t="s">
        <v>216</v>
      </c>
      <c r="N166" s="119"/>
    </row>
    <row r="167" spans="1:14">
      <c r="A167" s="120">
        <v>152</v>
      </c>
      <c r="B167" s="39" t="str">
        <f t="shared" si="4"/>
        <v>152</v>
      </c>
      <c r="C167" s="132"/>
      <c r="D167" s="136"/>
      <c r="E167" s="55"/>
      <c r="F167" s="55"/>
      <c r="G167" s="55"/>
      <c r="H167" s="134"/>
      <c r="I167" s="135"/>
      <c r="J167" s="40" t="str">
        <f>IF(ISBLANK(出品作品一覧[[#This Row],[氏　　　名]]),"",$C$3)</f>
        <v/>
      </c>
      <c r="K167" s="55"/>
      <c r="L167" s="55"/>
      <c r="M167" s="55" t="s">
        <v>216</v>
      </c>
      <c r="N167" s="119"/>
    </row>
    <row r="168" spans="1:14">
      <c r="A168" s="120">
        <v>153</v>
      </c>
      <c r="B168" s="39" t="str">
        <f t="shared" si="4"/>
        <v>153</v>
      </c>
      <c r="C168" s="132"/>
      <c r="D168" s="136"/>
      <c r="E168" s="55"/>
      <c r="F168" s="55"/>
      <c r="G168" s="55"/>
      <c r="H168" s="134"/>
      <c r="I168" s="135"/>
      <c r="J168" s="40" t="str">
        <f>IF(ISBLANK(出品作品一覧[[#This Row],[氏　　　名]]),"",$C$3)</f>
        <v/>
      </c>
      <c r="K168" s="55"/>
      <c r="L168" s="55"/>
      <c r="M168" s="55" t="s">
        <v>216</v>
      </c>
      <c r="N168" s="119"/>
    </row>
    <row r="169" spans="1:14">
      <c r="A169" s="120">
        <v>154</v>
      </c>
      <c r="B169" s="39" t="str">
        <f t="shared" si="4"/>
        <v>154</v>
      </c>
      <c r="C169" s="132"/>
      <c r="D169" s="136"/>
      <c r="E169" s="55"/>
      <c r="F169" s="55"/>
      <c r="G169" s="55"/>
      <c r="H169" s="134"/>
      <c r="I169" s="135"/>
      <c r="J169" s="40" t="str">
        <f>IF(ISBLANK(出品作品一覧[[#This Row],[氏　　　名]]),"",$C$3)</f>
        <v/>
      </c>
      <c r="K169" s="55"/>
      <c r="L169" s="55"/>
      <c r="M169" s="55" t="s">
        <v>216</v>
      </c>
      <c r="N169" s="119"/>
    </row>
    <row r="170" spans="1:14">
      <c r="A170" s="120">
        <v>155</v>
      </c>
      <c r="B170" s="39" t="str">
        <f t="shared" si="4"/>
        <v>155</v>
      </c>
      <c r="C170" s="132"/>
      <c r="D170" s="136"/>
      <c r="E170" s="55"/>
      <c r="F170" s="55"/>
      <c r="G170" s="55"/>
      <c r="H170" s="134"/>
      <c r="I170" s="135"/>
      <c r="J170" s="40" t="str">
        <f>IF(ISBLANK(出品作品一覧[[#This Row],[氏　　　名]]),"",$C$3)</f>
        <v/>
      </c>
      <c r="K170" s="55"/>
      <c r="L170" s="55"/>
      <c r="M170" s="55" t="s">
        <v>216</v>
      </c>
      <c r="N170" s="119"/>
    </row>
    <row r="171" spans="1:14">
      <c r="A171" s="120">
        <v>156</v>
      </c>
      <c r="B171" s="39" t="str">
        <f t="shared" si="4"/>
        <v>156</v>
      </c>
      <c r="C171" s="132"/>
      <c r="D171" s="136"/>
      <c r="E171" s="55"/>
      <c r="F171" s="55"/>
      <c r="G171" s="55"/>
      <c r="H171" s="134"/>
      <c r="I171" s="135"/>
      <c r="J171" s="40" t="str">
        <f>IF(ISBLANK(出品作品一覧[[#This Row],[氏　　　名]]),"",$C$3)</f>
        <v/>
      </c>
      <c r="K171" s="55"/>
      <c r="L171" s="55"/>
      <c r="M171" s="55" t="s">
        <v>216</v>
      </c>
      <c r="N171" s="119"/>
    </row>
    <row r="172" spans="1:14">
      <c r="A172" s="120">
        <v>157</v>
      </c>
      <c r="B172" s="39" t="str">
        <f t="shared" si="4"/>
        <v>157</v>
      </c>
      <c r="C172" s="132"/>
      <c r="D172" s="136"/>
      <c r="E172" s="55"/>
      <c r="F172" s="55"/>
      <c r="G172" s="55"/>
      <c r="H172" s="134"/>
      <c r="I172" s="135"/>
      <c r="J172" s="40" t="str">
        <f>IF(ISBLANK(出品作品一覧[[#This Row],[氏　　　名]]),"",$C$3)</f>
        <v/>
      </c>
      <c r="K172" s="55"/>
      <c r="L172" s="55"/>
      <c r="M172" s="55" t="s">
        <v>216</v>
      </c>
      <c r="N172" s="119"/>
    </row>
    <row r="173" spans="1:14">
      <c r="A173" s="120">
        <v>158</v>
      </c>
      <c r="B173" s="39" t="str">
        <f t="shared" si="4"/>
        <v>158</v>
      </c>
      <c r="C173" s="132"/>
      <c r="D173" s="136"/>
      <c r="E173" s="55"/>
      <c r="F173" s="55"/>
      <c r="G173" s="55"/>
      <c r="H173" s="134"/>
      <c r="I173" s="135"/>
      <c r="J173" s="40" t="str">
        <f>IF(ISBLANK(出品作品一覧[[#This Row],[氏　　　名]]),"",$C$3)</f>
        <v/>
      </c>
      <c r="K173" s="55"/>
      <c r="L173" s="55"/>
      <c r="M173" s="55" t="s">
        <v>216</v>
      </c>
      <c r="N173" s="119"/>
    </row>
    <row r="174" spans="1:14">
      <c r="A174" s="120">
        <v>159</v>
      </c>
      <c r="B174" s="39" t="str">
        <f t="shared" si="4"/>
        <v>159</v>
      </c>
      <c r="C174" s="132"/>
      <c r="D174" s="136"/>
      <c r="E174" s="55"/>
      <c r="F174" s="55"/>
      <c r="G174" s="55"/>
      <c r="H174" s="134"/>
      <c r="I174" s="135"/>
      <c r="J174" s="40" t="str">
        <f>IF(ISBLANK(出品作品一覧[[#This Row],[氏　　　名]]),"",$C$3)</f>
        <v/>
      </c>
      <c r="K174" s="55"/>
      <c r="L174" s="55"/>
      <c r="M174" s="55" t="s">
        <v>216</v>
      </c>
      <c r="N174" s="119"/>
    </row>
    <row r="175" spans="1:14">
      <c r="A175" s="120">
        <v>160</v>
      </c>
      <c r="B175" s="39" t="str">
        <f t="shared" si="4"/>
        <v>160</v>
      </c>
      <c r="C175" s="132"/>
      <c r="D175" s="136"/>
      <c r="E175" s="55"/>
      <c r="F175" s="55"/>
      <c r="G175" s="55"/>
      <c r="H175" s="134"/>
      <c r="I175" s="135"/>
      <c r="J175" s="40" t="str">
        <f>IF(ISBLANK(出品作品一覧[[#This Row],[氏　　　名]]),"",$C$3)</f>
        <v/>
      </c>
      <c r="K175" s="55"/>
      <c r="L175" s="55"/>
      <c r="M175" s="55" t="s">
        <v>216</v>
      </c>
      <c r="N175" s="119"/>
    </row>
    <row r="176" spans="1:14">
      <c r="A176" s="120">
        <v>161</v>
      </c>
      <c r="B176" s="39" t="str">
        <f t="shared" si="4"/>
        <v>161</v>
      </c>
      <c r="C176" s="132"/>
      <c r="D176" s="136"/>
      <c r="E176" s="55"/>
      <c r="F176" s="55"/>
      <c r="G176" s="55"/>
      <c r="H176" s="134"/>
      <c r="I176" s="135"/>
      <c r="J176" s="40" t="str">
        <f>IF(ISBLANK(出品作品一覧[[#This Row],[氏　　　名]]),"",$C$3)</f>
        <v/>
      </c>
      <c r="K176" s="55"/>
      <c r="L176" s="55"/>
      <c r="M176" s="55" t="s">
        <v>216</v>
      </c>
      <c r="N176" s="119"/>
    </row>
    <row r="177" spans="1:14">
      <c r="A177" s="120">
        <v>162</v>
      </c>
      <c r="B177" s="39" t="str">
        <f t="shared" si="4"/>
        <v>162</v>
      </c>
      <c r="C177" s="132"/>
      <c r="D177" s="136"/>
      <c r="E177" s="55"/>
      <c r="F177" s="55"/>
      <c r="G177" s="55"/>
      <c r="H177" s="134"/>
      <c r="I177" s="135"/>
      <c r="J177" s="40" t="str">
        <f>IF(ISBLANK(出品作品一覧[[#This Row],[氏　　　名]]),"",$C$3)</f>
        <v/>
      </c>
      <c r="K177" s="55"/>
      <c r="L177" s="55"/>
      <c r="M177" s="55" t="s">
        <v>216</v>
      </c>
      <c r="N177" s="119"/>
    </row>
    <row r="178" spans="1:14">
      <c r="A178" s="120">
        <v>163</v>
      </c>
      <c r="B178" s="39" t="str">
        <f t="shared" si="4"/>
        <v>163</v>
      </c>
      <c r="C178" s="132"/>
      <c r="D178" s="136"/>
      <c r="E178" s="55"/>
      <c r="F178" s="55"/>
      <c r="G178" s="55"/>
      <c r="H178" s="134"/>
      <c r="I178" s="135"/>
      <c r="J178" s="40" t="str">
        <f>IF(ISBLANK(出品作品一覧[[#This Row],[氏　　　名]]),"",$C$3)</f>
        <v/>
      </c>
      <c r="K178" s="55"/>
      <c r="L178" s="55"/>
      <c r="M178" s="55" t="s">
        <v>216</v>
      </c>
      <c r="N178" s="119"/>
    </row>
    <row r="179" spans="1:14">
      <c r="A179" s="120">
        <v>164</v>
      </c>
      <c r="B179" s="39" t="str">
        <f t="shared" si="4"/>
        <v>164</v>
      </c>
      <c r="C179" s="132"/>
      <c r="D179" s="136"/>
      <c r="E179" s="55"/>
      <c r="F179" s="55"/>
      <c r="G179" s="55"/>
      <c r="H179" s="134"/>
      <c r="I179" s="135"/>
      <c r="J179" s="40" t="str">
        <f>IF(ISBLANK(出品作品一覧[[#This Row],[氏　　　名]]),"",$C$3)</f>
        <v/>
      </c>
      <c r="K179" s="55"/>
      <c r="L179" s="55"/>
      <c r="M179" s="55" t="s">
        <v>216</v>
      </c>
      <c r="N179" s="119"/>
    </row>
    <row r="180" spans="1:14">
      <c r="A180" s="120">
        <v>165</v>
      </c>
      <c r="B180" s="39" t="str">
        <f t="shared" si="4"/>
        <v>165</v>
      </c>
      <c r="C180" s="132"/>
      <c r="D180" s="136"/>
      <c r="E180" s="55"/>
      <c r="F180" s="55"/>
      <c r="G180" s="55"/>
      <c r="H180" s="134"/>
      <c r="I180" s="135"/>
      <c r="J180" s="40" t="str">
        <f>IF(ISBLANK(出品作品一覧[[#This Row],[氏　　　名]]),"",$C$3)</f>
        <v/>
      </c>
      <c r="K180" s="55"/>
      <c r="L180" s="55"/>
      <c r="M180" s="55" t="s">
        <v>216</v>
      </c>
      <c r="N180" s="119"/>
    </row>
    <row r="181" spans="1:14">
      <c r="A181" s="120">
        <v>166</v>
      </c>
      <c r="B181" s="39" t="str">
        <f t="shared" si="4"/>
        <v>166</v>
      </c>
      <c r="C181" s="132"/>
      <c r="D181" s="136"/>
      <c r="E181" s="55"/>
      <c r="F181" s="55"/>
      <c r="G181" s="55"/>
      <c r="H181" s="134"/>
      <c r="I181" s="135"/>
      <c r="J181" s="40" t="str">
        <f>IF(ISBLANK(出品作品一覧[[#This Row],[氏　　　名]]),"",$C$3)</f>
        <v/>
      </c>
      <c r="K181" s="55"/>
      <c r="L181" s="55"/>
      <c r="M181" s="55" t="s">
        <v>216</v>
      </c>
      <c r="N181" s="119"/>
    </row>
    <row r="182" spans="1:14">
      <c r="A182" s="120">
        <v>167</v>
      </c>
      <c r="B182" s="39" t="str">
        <f t="shared" si="4"/>
        <v>167</v>
      </c>
      <c r="C182" s="132"/>
      <c r="D182" s="136"/>
      <c r="E182" s="55"/>
      <c r="F182" s="55"/>
      <c r="G182" s="55"/>
      <c r="H182" s="134"/>
      <c r="I182" s="135"/>
      <c r="J182" s="40" t="str">
        <f>IF(ISBLANK(出品作品一覧[[#This Row],[氏　　　名]]),"",$C$3)</f>
        <v/>
      </c>
      <c r="K182" s="55"/>
      <c r="L182" s="55"/>
      <c r="M182" s="55" t="s">
        <v>216</v>
      </c>
      <c r="N182" s="119"/>
    </row>
    <row r="183" spans="1:14">
      <c r="A183" s="120">
        <v>168</v>
      </c>
      <c r="B183" s="39" t="str">
        <f t="shared" si="4"/>
        <v>168</v>
      </c>
      <c r="C183" s="132"/>
      <c r="D183" s="136"/>
      <c r="E183" s="55"/>
      <c r="F183" s="55"/>
      <c r="G183" s="55"/>
      <c r="H183" s="134"/>
      <c r="I183" s="135"/>
      <c r="J183" s="40" t="str">
        <f>IF(ISBLANK(出品作品一覧[[#This Row],[氏　　　名]]),"",$C$3)</f>
        <v/>
      </c>
      <c r="K183" s="55"/>
      <c r="L183" s="55"/>
      <c r="M183" s="55" t="s">
        <v>216</v>
      </c>
      <c r="N183" s="119"/>
    </row>
    <row r="184" spans="1:14">
      <c r="A184" s="120">
        <v>169</v>
      </c>
      <c r="B184" s="39" t="str">
        <f t="shared" si="4"/>
        <v>169</v>
      </c>
      <c r="C184" s="132"/>
      <c r="D184" s="136"/>
      <c r="E184" s="55"/>
      <c r="F184" s="55"/>
      <c r="G184" s="55"/>
      <c r="H184" s="134"/>
      <c r="I184" s="135"/>
      <c r="J184" s="40" t="str">
        <f>IF(ISBLANK(出品作品一覧[[#This Row],[氏　　　名]]),"",$C$3)</f>
        <v/>
      </c>
      <c r="K184" s="55"/>
      <c r="L184" s="55"/>
      <c r="M184" s="55" t="s">
        <v>216</v>
      </c>
      <c r="N184" s="119"/>
    </row>
    <row r="185" spans="1:14">
      <c r="A185" s="120">
        <v>170</v>
      </c>
      <c r="B185" s="39" t="str">
        <f t="shared" si="4"/>
        <v>170</v>
      </c>
      <c r="C185" s="132"/>
      <c r="D185" s="136"/>
      <c r="E185" s="55"/>
      <c r="F185" s="55"/>
      <c r="G185" s="55"/>
      <c r="H185" s="134"/>
      <c r="I185" s="135"/>
      <c r="J185" s="40" t="str">
        <f>IF(ISBLANK(出品作品一覧[[#This Row],[氏　　　名]]),"",$C$3)</f>
        <v/>
      </c>
      <c r="K185" s="55"/>
      <c r="L185" s="55"/>
      <c r="M185" s="55" t="s">
        <v>216</v>
      </c>
      <c r="N185" s="119"/>
    </row>
    <row r="186" spans="1:14">
      <c r="A186" s="120">
        <v>171</v>
      </c>
      <c r="B186" s="39" t="str">
        <f t="shared" si="4"/>
        <v>171</v>
      </c>
      <c r="C186" s="132"/>
      <c r="D186" s="136"/>
      <c r="E186" s="55"/>
      <c r="F186" s="55"/>
      <c r="G186" s="55"/>
      <c r="H186" s="134"/>
      <c r="I186" s="135"/>
      <c r="J186" s="40" t="str">
        <f>IF(ISBLANK(出品作品一覧[[#This Row],[氏　　　名]]),"",$C$3)</f>
        <v/>
      </c>
      <c r="K186" s="55"/>
      <c r="L186" s="55"/>
      <c r="M186" s="55" t="s">
        <v>216</v>
      </c>
      <c r="N186" s="119"/>
    </row>
    <row r="187" spans="1:14">
      <c r="A187" s="120">
        <v>172</v>
      </c>
      <c r="B187" s="39" t="str">
        <f t="shared" si="4"/>
        <v>172</v>
      </c>
      <c r="C187" s="132"/>
      <c r="D187" s="136"/>
      <c r="E187" s="55"/>
      <c r="F187" s="55"/>
      <c r="G187" s="55"/>
      <c r="H187" s="134"/>
      <c r="I187" s="135"/>
      <c r="J187" s="40" t="str">
        <f>IF(ISBLANK(出品作品一覧[[#This Row],[氏　　　名]]),"",$C$3)</f>
        <v/>
      </c>
      <c r="K187" s="55"/>
      <c r="L187" s="55"/>
      <c r="M187" s="55" t="s">
        <v>216</v>
      </c>
      <c r="N187" s="119"/>
    </row>
    <row r="188" spans="1:14">
      <c r="A188" s="120">
        <v>173</v>
      </c>
      <c r="B188" s="39" t="str">
        <f t="shared" si="4"/>
        <v>173</v>
      </c>
      <c r="C188" s="132"/>
      <c r="D188" s="136"/>
      <c r="E188" s="55"/>
      <c r="F188" s="55"/>
      <c r="G188" s="55"/>
      <c r="H188" s="134"/>
      <c r="I188" s="135"/>
      <c r="J188" s="40" t="str">
        <f>IF(ISBLANK(出品作品一覧[[#This Row],[氏　　　名]]),"",$C$3)</f>
        <v/>
      </c>
      <c r="K188" s="55"/>
      <c r="L188" s="55"/>
      <c r="M188" s="55" t="s">
        <v>216</v>
      </c>
      <c r="N188" s="119"/>
    </row>
    <row r="189" spans="1:14">
      <c r="A189" s="120">
        <v>174</v>
      </c>
      <c r="B189" s="39" t="str">
        <f t="shared" si="4"/>
        <v>174</v>
      </c>
      <c r="C189" s="132"/>
      <c r="D189" s="136"/>
      <c r="E189" s="55"/>
      <c r="F189" s="55"/>
      <c r="G189" s="55"/>
      <c r="H189" s="134"/>
      <c r="I189" s="135"/>
      <c r="J189" s="40" t="str">
        <f>IF(ISBLANK(出品作品一覧[[#This Row],[氏　　　名]]),"",$C$3)</f>
        <v/>
      </c>
      <c r="K189" s="55"/>
      <c r="L189" s="55"/>
      <c r="M189" s="55" t="s">
        <v>216</v>
      </c>
      <c r="N189" s="119"/>
    </row>
    <row r="190" spans="1:14">
      <c r="A190" s="120">
        <v>175</v>
      </c>
      <c r="B190" s="39" t="str">
        <f t="shared" si="4"/>
        <v>175</v>
      </c>
      <c r="C190" s="132"/>
      <c r="D190" s="136"/>
      <c r="E190" s="55"/>
      <c r="F190" s="55"/>
      <c r="G190" s="55"/>
      <c r="H190" s="134"/>
      <c r="I190" s="135"/>
      <c r="J190" s="40" t="str">
        <f>IF(ISBLANK(出品作品一覧[[#This Row],[氏　　　名]]),"",$C$3)</f>
        <v/>
      </c>
      <c r="K190" s="55"/>
      <c r="L190" s="55"/>
      <c r="M190" s="55" t="s">
        <v>216</v>
      </c>
      <c r="N190" s="119"/>
    </row>
    <row r="191" spans="1:14">
      <c r="A191" s="120">
        <v>176</v>
      </c>
      <c r="B191" s="39" t="str">
        <f t="shared" si="4"/>
        <v>176</v>
      </c>
      <c r="C191" s="132"/>
      <c r="D191" s="136"/>
      <c r="E191" s="55"/>
      <c r="F191" s="55"/>
      <c r="G191" s="55"/>
      <c r="H191" s="134"/>
      <c r="I191" s="135"/>
      <c r="J191" s="40" t="str">
        <f>IF(ISBLANK(出品作品一覧[[#This Row],[氏　　　名]]),"",$C$3)</f>
        <v/>
      </c>
      <c r="K191" s="55"/>
      <c r="L191" s="55"/>
      <c r="M191" s="55" t="s">
        <v>216</v>
      </c>
      <c r="N191" s="119"/>
    </row>
    <row r="192" spans="1:14">
      <c r="A192" s="120">
        <v>177</v>
      </c>
      <c r="B192" s="39" t="str">
        <f t="shared" si="4"/>
        <v>177</v>
      </c>
      <c r="C192" s="132"/>
      <c r="D192" s="136"/>
      <c r="E192" s="55"/>
      <c r="F192" s="55"/>
      <c r="G192" s="55"/>
      <c r="H192" s="134"/>
      <c r="I192" s="135"/>
      <c r="J192" s="40" t="str">
        <f>IF(ISBLANK(出品作品一覧[[#This Row],[氏　　　名]]),"",$C$3)</f>
        <v/>
      </c>
      <c r="K192" s="55"/>
      <c r="L192" s="55"/>
      <c r="M192" s="55" t="s">
        <v>216</v>
      </c>
      <c r="N192" s="119"/>
    </row>
    <row r="193" spans="1:14">
      <c r="A193" s="120">
        <v>178</v>
      </c>
      <c r="B193" s="39" t="str">
        <f t="shared" si="4"/>
        <v>178</v>
      </c>
      <c r="C193" s="132"/>
      <c r="D193" s="136"/>
      <c r="E193" s="55"/>
      <c r="F193" s="55"/>
      <c r="G193" s="55"/>
      <c r="H193" s="134"/>
      <c r="I193" s="135"/>
      <c r="J193" s="40" t="str">
        <f>IF(ISBLANK(出品作品一覧[[#This Row],[氏　　　名]]),"",$C$3)</f>
        <v/>
      </c>
      <c r="K193" s="55"/>
      <c r="L193" s="55"/>
      <c r="M193" s="55" t="s">
        <v>216</v>
      </c>
      <c r="N193" s="119"/>
    </row>
    <row r="194" spans="1:14">
      <c r="A194" s="120">
        <v>179</v>
      </c>
      <c r="B194" s="39" t="str">
        <f t="shared" si="4"/>
        <v>179</v>
      </c>
      <c r="C194" s="132"/>
      <c r="D194" s="136"/>
      <c r="E194" s="55"/>
      <c r="F194" s="55"/>
      <c r="G194" s="55"/>
      <c r="H194" s="134"/>
      <c r="I194" s="135"/>
      <c r="J194" s="40" t="str">
        <f>IF(ISBLANK(出品作品一覧[[#This Row],[氏　　　名]]),"",$C$3)</f>
        <v/>
      </c>
      <c r="K194" s="55"/>
      <c r="L194" s="55"/>
      <c r="M194" s="55" t="s">
        <v>216</v>
      </c>
      <c r="N194" s="119"/>
    </row>
    <row r="195" spans="1:14">
      <c r="A195" s="120">
        <v>180</v>
      </c>
      <c r="B195" s="39" t="str">
        <f t="shared" si="4"/>
        <v>180</v>
      </c>
      <c r="C195" s="137"/>
      <c r="D195" s="136"/>
      <c r="E195" s="55"/>
      <c r="F195" s="55"/>
      <c r="G195" s="55"/>
      <c r="H195" s="134"/>
      <c r="I195" s="135"/>
      <c r="J195" s="40" t="str">
        <f>IF(ISBLANK(出品作品一覧[[#This Row],[氏　　　名]]),"",$C$3)</f>
        <v/>
      </c>
      <c r="K195" s="55"/>
      <c r="L195" s="55"/>
      <c r="M195" s="55" t="s">
        <v>216</v>
      </c>
      <c r="N195" s="119"/>
    </row>
    <row r="196" spans="1:14">
      <c r="A196" s="120">
        <v>181</v>
      </c>
      <c r="B196" s="39" t="str">
        <f t="shared" si="4"/>
        <v>181</v>
      </c>
      <c r="C196" s="137"/>
      <c r="D196" s="136"/>
      <c r="E196" s="55"/>
      <c r="F196" s="55"/>
      <c r="G196" s="55"/>
      <c r="H196" s="134"/>
      <c r="I196" s="135"/>
      <c r="J196" s="40" t="str">
        <f>IF(ISBLANK(出品作品一覧[[#This Row],[氏　　　名]]),"",$C$3)</f>
        <v/>
      </c>
      <c r="K196" s="55"/>
      <c r="L196" s="55"/>
      <c r="M196" s="55" t="s">
        <v>216</v>
      </c>
      <c r="N196" s="119"/>
    </row>
    <row r="197" spans="1:14">
      <c r="A197" s="120">
        <v>182</v>
      </c>
      <c r="B197" s="39" t="str">
        <f t="shared" si="4"/>
        <v>182</v>
      </c>
      <c r="C197" s="137"/>
      <c r="D197" s="136"/>
      <c r="E197" s="55"/>
      <c r="F197" s="55"/>
      <c r="G197" s="55"/>
      <c r="H197" s="134"/>
      <c r="I197" s="135"/>
      <c r="J197" s="40" t="str">
        <f>IF(ISBLANK(出品作品一覧[[#This Row],[氏　　　名]]),"",$C$3)</f>
        <v/>
      </c>
      <c r="K197" s="55"/>
      <c r="L197" s="55"/>
      <c r="M197" s="55" t="s">
        <v>216</v>
      </c>
      <c r="N197" s="119"/>
    </row>
    <row r="198" spans="1:14">
      <c r="A198" s="120">
        <v>183</v>
      </c>
      <c r="B198" s="39" t="str">
        <f t="shared" si="4"/>
        <v>183</v>
      </c>
      <c r="C198" s="137"/>
      <c r="D198" s="136"/>
      <c r="E198" s="55"/>
      <c r="F198" s="55"/>
      <c r="G198" s="55"/>
      <c r="H198" s="134"/>
      <c r="I198" s="135"/>
      <c r="J198" s="40" t="str">
        <f>IF(ISBLANK(出品作品一覧[[#This Row],[氏　　　名]]),"",$C$3)</f>
        <v/>
      </c>
      <c r="K198" s="55"/>
      <c r="L198" s="55"/>
      <c r="M198" s="55" t="s">
        <v>216</v>
      </c>
      <c r="N198" s="119"/>
    </row>
    <row r="199" spans="1:14">
      <c r="A199" s="120">
        <v>184</v>
      </c>
      <c r="B199" s="39" t="str">
        <f t="shared" si="4"/>
        <v>184</v>
      </c>
      <c r="C199" s="137"/>
      <c r="D199" s="136"/>
      <c r="E199" s="55"/>
      <c r="F199" s="55"/>
      <c r="G199" s="55"/>
      <c r="H199" s="134"/>
      <c r="I199" s="135"/>
      <c r="J199" s="40" t="str">
        <f>IF(ISBLANK(出品作品一覧[[#This Row],[氏　　　名]]),"",$C$3)</f>
        <v/>
      </c>
      <c r="K199" s="55"/>
      <c r="L199" s="55"/>
      <c r="M199" s="55" t="s">
        <v>216</v>
      </c>
      <c r="N199" s="119"/>
    </row>
    <row r="200" spans="1:14">
      <c r="A200" s="120">
        <v>185</v>
      </c>
      <c r="B200" s="39" t="str">
        <f t="shared" si="4"/>
        <v>185</v>
      </c>
      <c r="C200" s="137"/>
      <c r="D200" s="136"/>
      <c r="E200" s="55"/>
      <c r="F200" s="55"/>
      <c r="G200" s="55"/>
      <c r="H200" s="134"/>
      <c r="I200" s="135"/>
      <c r="J200" s="40" t="str">
        <f>IF(ISBLANK(出品作品一覧[[#This Row],[氏　　　名]]),"",$C$3)</f>
        <v/>
      </c>
      <c r="K200" s="55"/>
      <c r="L200" s="55"/>
      <c r="M200" s="55" t="s">
        <v>216</v>
      </c>
      <c r="N200" s="119"/>
    </row>
    <row r="201" spans="1:14">
      <c r="A201" s="120">
        <v>186</v>
      </c>
      <c r="B201" s="39" t="str">
        <f t="shared" si="4"/>
        <v>186</v>
      </c>
      <c r="C201" s="137"/>
      <c r="D201" s="136"/>
      <c r="E201" s="55"/>
      <c r="F201" s="55"/>
      <c r="G201" s="55"/>
      <c r="H201" s="134"/>
      <c r="I201" s="135"/>
      <c r="J201" s="40" t="str">
        <f>IF(ISBLANK(出品作品一覧[[#This Row],[氏　　　名]]),"",$C$3)</f>
        <v/>
      </c>
      <c r="K201" s="55"/>
      <c r="L201" s="55"/>
      <c r="M201" s="55" t="s">
        <v>216</v>
      </c>
      <c r="N201" s="119"/>
    </row>
    <row r="202" spans="1:14">
      <c r="A202" s="120">
        <v>187</v>
      </c>
      <c r="B202" s="39" t="str">
        <f t="shared" si="4"/>
        <v>187</v>
      </c>
      <c r="C202" s="137"/>
      <c r="D202" s="136"/>
      <c r="E202" s="55"/>
      <c r="F202" s="55"/>
      <c r="G202" s="55"/>
      <c r="H202" s="134"/>
      <c r="I202" s="135"/>
      <c r="J202" s="40" t="str">
        <f>IF(ISBLANK(出品作品一覧[[#This Row],[氏　　　名]]),"",$C$3)</f>
        <v/>
      </c>
      <c r="K202" s="55"/>
      <c r="L202" s="55"/>
      <c r="M202" s="55" t="s">
        <v>216</v>
      </c>
      <c r="N202" s="119"/>
    </row>
    <row r="203" spans="1:14">
      <c r="A203" s="120">
        <v>188</v>
      </c>
      <c r="B203" s="39" t="str">
        <f t="shared" si="4"/>
        <v>188</v>
      </c>
      <c r="C203" s="137"/>
      <c r="D203" s="136"/>
      <c r="E203" s="55"/>
      <c r="F203" s="55"/>
      <c r="G203" s="55"/>
      <c r="H203" s="134"/>
      <c r="I203" s="135"/>
      <c r="J203" s="40" t="str">
        <f>IF(ISBLANK(出品作品一覧[[#This Row],[氏　　　名]]),"",$C$3)</f>
        <v/>
      </c>
      <c r="K203" s="55"/>
      <c r="L203" s="55"/>
      <c r="M203" s="55" t="s">
        <v>216</v>
      </c>
      <c r="N203" s="119"/>
    </row>
    <row r="204" spans="1:14">
      <c r="A204" s="120">
        <v>189</v>
      </c>
      <c r="B204" s="39" t="str">
        <f t="shared" si="4"/>
        <v>189</v>
      </c>
      <c r="C204" s="137"/>
      <c r="D204" s="136"/>
      <c r="E204" s="55"/>
      <c r="F204" s="55"/>
      <c r="G204" s="55"/>
      <c r="H204" s="134"/>
      <c r="I204" s="135"/>
      <c r="J204" s="40" t="str">
        <f>IF(ISBLANK(出品作品一覧[[#This Row],[氏　　　名]]),"",$C$3)</f>
        <v/>
      </c>
      <c r="K204" s="55"/>
      <c r="L204" s="55"/>
      <c r="M204" s="55" t="s">
        <v>216</v>
      </c>
      <c r="N204" s="119"/>
    </row>
    <row r="205" spans="1:14">
      <c r="A205" s="120">
        <v>190</v>
      </c>
      <c r="B205" s="39" t="str">
        <f t="shared" si="4"/>
        <v>190</v>
      </c>
      <c r="C205" s="137"/>
      <c r="D205" s="136"/>
      <c r="E205" s="55"/>
      <c r="F205" s="55"/>
      <c r="G205" s="55"/>
      <c r="H205" s="134"/>
      <c r="I205" s="135"/>
      <c r="J205" s="40" t="str">
        <f>IF(ISBLANK(出品作品一覧[[#This Row],[氏　　　名]]),"",$C$3)</f>
        <v/>
      </c>
      <c r="K205" s="55"/>
      <c r="L205" s="55"/>
      <c r="M205" s="55" t="s">
        <v>216</v>
      </c>
      <c r="N205" s="119"/>
    </row>
    <row r="206" spans="1:14">
      <c r="A206" s="120">
        <v>191</v>
      </c>
      <c r="B206" s="39" t="str">
        <f t="shared" si="4"/>
        <v>191</v>
      </c>
      <c r="C206" s="137"/>
      <c r="D206" s="136"/>
      <c r="E206" s="55"/>
      <c r="F206" s="55"/>
      <c r="G206" s="55"/>
      <c r="H206" s="134"/>
      <c r="I206" s="135"/>
      <c r="J206" s="40" t="str">
        <f>IF(ISBLANK(出品作品一覧[[#This Row],[氏　　　名]]),"",$C$3)</f>
        <v/>
      </c>
      <c r="K206" s="55"/>
      <c r="L206" s="55"/>
      <c r="M206" s="55" t="s">
        <v>216</v>
      </c>
      <c r="N206" s="119"/>
    </row>
    <row r="207" spans="1:14">
      <c r="A207" s="120">
        <v>192</v>
      </c>
      <c r="B207" s="39" t="str">
        <f t="shared" si="4"/>
        <v>192</v>
      </c>
      <c r="C207" s="137"/>
      <c r="D207" s="136"/>
      <c r="E207" s="55"/>
      <c r="F207" s="55"/>
      <c r="G207" s="55"/>
      <c r="H207" s="134"/>
      <c r="I207" s="135"/>
      <c r="J207" s="40" t="str">
        <f>IF(ISBLANK(出品作品一覧[[#This Row],[氏　　　名]]),"",$C$3)</f>
        <v/>
      </c>
      <c r="K207" s="55"/>
      <c r="L207" s="55"/>
      <c r="M207" s="55" t="s">
        <v>216</v>
      </c>
      <c r="N207" s="119"/>
    </row>
    <row r="208" spans="1:14">
      <c r="A208" s="120">
        <v>193</v>
      </c>
      <c r="B208" s="39" t="str">
        <f t="shared" si="4"/>
        <v>193</v>
      </c>
      <c r="C208" s="137"/>
      <c r="D208" s="136"/>
      <c r="E208" s="55"/>
      <c r="F208" s="55"/>
      <c r="G208" s="55"/>
      <c r="H208" s="134"/>
      <c r="I208" s="135"/>
      <c r="J208" s="40" t="str">
        <f>IF(ISBLANK(出品作品一覧[[#This Row],[氏　　　名]]),"",$C$3)</f>
        <v/>
      </c>
      <c r="K208" s="55"/>
      <c r="L208" s="55"/>
      <c r="M208" s="55" t="s">
        <v>216</v>
      </c>
      <c r="N208" s="119"/>
    </row>
    <row r="209" spans="1:14">
      <c r="A209" s="120">
        <v>194</v>
      </c>
      <c r="B209" s="39" t="str">
        <f t="shared" si="4"/>
        <v>194</v>
      </c>
      <c r="C209" s="137"/>
      <c r="D209" s="136"/>
      <c r="E209" s="55"/>
      <c r="F209" s="55"/>
      <c r="G209" s="55"/>
      <c r="H209" s="134"/>
      <c r="I209" s="135"/>
      <c r="J209" s="40" t="str">
        <f>IF(ISBLANK(出品作品一覧[[#This Row],[氏　　　名]]),"",$C$3)</f>
        <v/>
      </c>
      <c r="K209" s="55"/>
      <c r="L209" s="55"/>
      <c r="M209" s="55" t="s">
        <v>216</v>
      </c>
      <c r="N209" s="119"/>
    </row>
    <row r="210" spans="1:14">
      <c r="A210" s="120">
        <v>195</v>
      </c>
      <c r="B210" s="39" t="str">
        <f t="shared" si="4"/>
        <v>195</v>
      </c>
      <c r="C210" s="137"/>
      <c r="D210" s="136"/>
      <c r="E210" s="55"/>
      <c r="F210" s="55"/>
      <c r="G210" s="55"/>
      <c r="H210" s="134"/>
      <c r="I210" s="135"/>
      <c r="J210" s="40" t="str">
        <f>IF(ISBLANK(出品作品一覧[[#This Row],[氏　　　名]]),"",$C$3)</f>
        <v/>
      </c>
      <c r="K210" s="55"/>
      <c r="L210" s="55"/>
      <c r="M210" s="55" t="s">
        <v>216</v>
      </c>
      <c r="N210" s="119"/>
    </row>
    <row r="211" spans="1:14">
      <c r="A211" s="120">
        <v>196</v>
      </c>
      <c r="B211" s="39" t="str">
        <f t="shared" si="4"/>
        <v>196</v>
      </c>
      <c r="C211" s="137"/>
      <c r="D211" s="136"/>
      <c r="E211" s="55"/>
      <c r="F211" s="55"/>
      <c r="G211" s="55"/>
      <c r="H211" s="134"/>
      <c r="I211" s="135"/>
      <c r="J211" s="40" t="str">
        <f>IF(ISBLANK(出品作品一覧[[#This Row],[氏　　　名]]),"",$C$3)</f>
        <v/>
      </c>
      <c r="K211" s="55"/>
      <c r="L211" s="55"/>
      <c r="M211" s="55" t="s">
        <v>216</v>
      </c>
      <c r="N211" s="119"/>
    </row>
    <row r="212" spans="1:14">
      <c r="A212" s="120">
        <v>197</v>
      </c>
      <c r="B212" s="39" t="str">
        <f t="shared" si="4"/>
        <v>197</v>
      </c>
      <c r="C212" s="137"/>
      <c r="D212" s="136"/>
      <c r="E212" s="55"/>
      <c r="F212" s="55"/>
      <c r="G212" s="55"/>
      <c r="H212" s="134"/>
      <c r="I212" s="135"/>
      <c r="J212" s="40" t="str">
        <f>IF(ISBLANK(出品作品一覧[[#This Row],[氏　　　名]]),"",$C$3)</f>
        <v/>
      </c>
      <c r="K212" s="55"/>
      <c r="L212" s="55"/>
      <c r="M212" s="55" t="s">
        <v>216</v>
      </c>
      <c r="N212" s="119"/>
    </row>
    <row r="213" spans="1:14">
      <c r="A213" s="120">
        <v>198</v>
      </c>
      <c r="B213" s="39" t="str">
        <f t="shared" si="4"/>
        <v>198</v>
      </c>
      <c r="C213" s="137"/>
      <c r="D213" s="136"/>
      <c r="E213" s="55"/>
      <c r="F213" s="55"/>
      <c r="G213" s="55"/>
      <c r="H213" s="134"/>
      <c r="I213" s="135"/>
      <c r="J213" s="40" t="str">
        <f>IF(ISBLANK(出品作品一覧[[#This Row],[氏　　　名]]),"",$C$3)</f>
        <v/>
      </c>
      <c r="K213" s="55"/>
      <c r="L213" s="55"/>
      <c r="M213" s="55" t="s">
        <v>216</v>
      </c>
      <c r="N213" s="119"/>
    </row>
    <row r="214" spans="1:14">
      <c r="A214" s="120">
        <v>199</v>
      </c>
      <c r="B214" s="39" t="str">
        <f t="shared" si="4"/>
        <v>199</v>
      </c>
      <c r="C214" s="137"/>
      <c r="D214" s="136"/>
      <c r="E214" s="55"/>
      <c r="F214" s="55"/>
      <c r="G214" s="55"/>
      <c r="H214" s="134"/>
      <c r="I214" s="135"/>
      <c r="J214" s="40" t="str">
        <f>IF(ISBLANK(出品作品一覧[[#This Row],[氏　　　名]]),"",$C$3)</f>
        <v/>
      </c>
      <c r="K214" s="55"/>
      <c r="L214" s="55"/>
      <c r="M214" s="55" t="s">
        <v>216</v>
      </c>
      <c r="N214" s="119"/>
    </row>
    <row r="215" spans="1:14">
      <c r="A215" s="120">
        <v>200</v>
      </c>
      <c r="B215" s="39" t="str">
        <f t="shared" si="4"/>
        <v>200</v>
      </c>
      <c r="C215" s="137"/>
      <c r="D215" s="136"/>
      <c r="E215" s="55"/>
      <c r="F215" s="55"/>
      <c r="G215" s="55"/>
      <c r="H215" s="134"/>
      <c r="I215" s="135"/>
      <c r="J215" s="40" t="str">
        <f>IF(ISBLANK(出品作品一覧[[#This Row],[氏　　　名]]),"",$C$3)</f>
        <v/>
      </c>
      <c r="K215" s="55"/>
      <c r="L215" s="55"/>
      <c r="M215" s="55" t="s">
        <v>216</v>
      </c>
      <c r="N215" s="119"/>
    </row>
    <row r="216" spans="1:14">
      <c r="A216" s="120">
        <v>201</v>
      </c>
      <c r="B216" s="39" t="str">
        <f t="shared" si="4"/>
        <v>201</v>
      </c>
      <c r="C216" s="137"/>
      <c r="D216" s="136"/>
      <c r="E216" s="55"/>
      <c r="F216" s="55"/>
      <c r="G216" s="55"/>
      <c r="H216" s="134"/>
      <c r="I216" s="135"/>
      <c r="J216" s="40" t="str">
        <f>IF(ISBLANK(出品作品一覧[[#This Row],[氏　　　名]]),"",$C$3)</f>
        <v/>
      </c>
      <c r="K216" s="55"/>
      <c r="L216" s="55"/>
      <c r="M216" s="55" t="s">
        <v>216</v>
      </c>
      <c r="N216" s="119"/>
    </row>
    <row r="217" spans="1:14">
      <c r="A217" s="120">
        <v>202</v>
      </c>
      <c r="B217" s="39" t="str">
        <f t="shared" si="4"/>
        <v>202</v>
      </c>
      <c r="C217" s="137"/>
      <c r="D217" s="136"/>
      <c r="E217" s="55"/>
      <c r="F217" s="55"/>
      <c r="G217" s="55"/>
      <c r="H217" s="134"/>
      <c r="I217" s="135"/>
      <c r="J217" s="40" t="str">
        <f>IF(ISBLANK(出品作品一覧[[#This Row],[氏　　　名]]),"",$C$3)</f>
        <v/>
      </c>
      <c r="K217" s="55"/>
      <c r="L217" s="55"/>
      <c r="M217" s="55" t="s">
        <v>216</v>
      </c>
      <c r="N217" s="119"/>
    </row>
    <row r="218" spans="1:14">
      <c r="A218" s="120">
        <v>203</v>
      </c>
      <c r="B218" s="39" t="str">
        <f t="shared" si="4"/>
        <v>203</v>
      </c>
      <c r="C218" s="137"/>
      <c r="D218" s="136"/>
      <c r="E218" s="55"/>
      <c r="F218" s="55"/>
      <c r="G218" s="55"/>
      <c r="H218" s="134"/>
      <c r="I218" s="135"/>
      <c r="J218" s="40" t="str">
        <f>IF(ISBLANK(出品作品一覧[[#This Row],[氏　　　名]]),"",$C$3)</f>
        <v/>
      </c>
      <c r="K218" s="55"/>
      <c r="L218" s="55"/>
      <c r="M218" s="55" t="s">
        <v>216</v>
      </c>
      <c r="N218" s="119"/>
    </row>
    <row r="219" spans="1:14">
      <c r="A219" s="120">
        <v>204</v>
      </c>
      <c r="B219" s="39" t="str">
        <f t="shared" si="4"/>
        <v>204</v>
      </c>
      <c r="C219" s="137"/>
      <c r="D219" s="136"/>
      <c r="E219" s="55"/>
      <c r="F219" s="55"/>
      <c r="G219" s="55"/>
      <c r="H219" s="134"/>
      <c r="I219" s="135"/>
      <c r="J219" s="40" t="str">
        <f>IF(ISBLANK(出品作品一覧[[#This Row],[氏　　　名]]),"",$C$3)</f>
        <v/>
      </c>
      <c r="K219" s="55"/>
      <c r="L219" s="55"/>
      <c r="M219" s="55" t="s">
        <v>216</v>
      </c>
      <c r="N219" s="119"/>
    </row>
    <row r="220" spans="1:14">
      <c r="A220" s="120">
        <v>205</v>
      </c>
      <c r="B220" s="39" t="str">
        <f t="shared" si="4"/>
        <v>205</v>
      </c>
      <c r="C220" s="137"/>
      <c r="D220" s="136"/>
      <c r="E220" s="55"/>
      <c r="F220" s="55"/>
      <c r="G220" s="55"/>
      <c r="H220" s="134"/>
      <c r="I220" s="135"/>
      <c r="J220" s="40" t="str">
        <f>IF(ISBLANK(出品作品一覧[[#This Row],[氏　　　名]]),"",$C$3)</f>
        <v/>
      </c>
      <c r="K220" s="55"/>
      <c r="L220" s="55"/>
      <c r="M220" s="55" t="s">
        <v>216</v>
      </c>
      <c r="N220" s="119"/>
    </row>
    <row r="221" spans="1:14">
      <c r="A221" s="120">
        <v>206</v>
      </c>
      <c r="B221" s="39" t="str">
        <f t="shared" si="4"/>
        <v>206</v>
      </c>
      <c r="C221" s="137"/>
      <c r="D221" s="136"/>
      <c r="E221" s="55"/>
      <c r="F221" s="55"/>
      <c r="G221" s="55"/>
      <c r="H221" s="134"/>
      <c r="I221" s="135"/>
      <c r="J221" s="40" t="str">
        <f>IF(ISBLANK(出品作品一覧[[#This Row],[氏　　　名]]),"",$C$3)</f>
        <v/>
      </c>
      <c r="K221" s="55"/>
      <c r="L221" s="55"/>
      <c r="M221" s="55" t="s">
        <v>216</v>
      </c>
      <c r="N221" s="119"/>
    </row>
    <row r="222" spans="1:14">
      <c r="A222" s="120">
        <v>207</v>
      </c>
      <c r="B222" s="39" t="str">
        <f t="shared" si="4"/>
        <v>207</v>
      </c>
      <c r="C222" s="137"/>
      <c r="D222" s="136"/>
      <c r="E222" s="55"/>
      <c r="F222" s="55"/>
      <c r="G222" s="55"/>
      <c r="H222" s="134"/>
      <c r="I222" s="135"/>
      <c r="J222" s="40" t="str">
        <f>IF(ISBLANK(出品作品一覧[[#This Row],[氏　　　名]]),"",$C$3)</f>
        <v/>
      </c>
      <c r="K222" s="55"/>
      <c r="L222" s="55"/>
      <c r="M222" s="55" t="s">
        <v>216</v>
      </c>
      <c r="N222" s="119"/>
    </row>
    <row r="223" spans="1:14">
      <c r="A223" s="120">
        <v>208</v>
      </c>
      <c r="B223" s="39" t="str">
        <f t="shared" si="4"/>
        <v>208</v>
      </c>
      <c r="C223" s="137"/>
      <c r="D223" s="136"/>
      <c r="E223" s="55"/>
      <c r="F223" s="55"/>
      <c r="G223" s="55"/>
      <c r="H223" s="134"/>
      <c r="I223" s="135"/>
      <c r="J223" s="40" t="str">
        <f>IF(ISBLANK(出品作品一覧[[#This Row],[氏　　　名]]),"",$C$3)</f>
        <v/>
      </c>
      <c r="K223" s="55"/>
      <c r="L223" s="55"/>
      <c r="M223" s="55" t="s">
        <v>216</v>
      </c>
      <c r="N223" s="119"/>
    </row>
    <row r="224" spans="1:14">
      <c r="A224" s="120">
        <v>209</v>
      </c>
      <c r="B224" s="39" t="str">
        <f t="shared" si="4"/>
        <v>209</v>
      </c>
      <c r="C224" s="137"/>
      <c r="D224" s="136"/>
      <c r="E224" s="55"/>
      <c r="F224" s="55"/>
      <c r="G224" s="55"/>
      <c r="H224" s="134"/>
      <c r="I224" s="135"/>
      <c r="J224" s="40" t="str">
        <f>IF(ISBLANK(出品作品一覧[[#This Row],[氏　　　名]]),"",$C$3)</f>
        <v/>
      </c>
      <c r="K224" s="55"/>
      <c r="L224" s="55"/>
      <c r="M224" s="55" t="s">
        <v>216</v>
      </c>
      <c r="N224" s="119"/>
    </row>
    <row r="225" spans="1:14">
      <c r="A225" s="120">
        <v>210</v>
      </c>
      <c r="B225" s="39" t="str">
        <f t="shared" si="4"/>
        <v>210</v>
      </c>
      <c r="C225" s="137"/>
      <c r="D225" s="136"/>
      <c r="E225" s="55"/>
      <c r="F225" s="55"/>
      <c r="G225" s="55"/>
      <c r="H225" s="134"/>
      <c r="I225" s="135"/>
      <c r="J225" s="40" t="str">
        <f>IF(ISBLANK(出品作品一覧[[#This Row],[氏　　　名]]),"",$C$3)</f>
        <v/>
      </c>
      <c r="K225" s="55"/>
      <c r="L225" s="55"/>
      <c r="M225" s="55" t="s">
        <v>216</v>
      </c>
      <c r="N225" s="119"/>
    </row>
    <row r="226" spans="1:14">
      <c r="A226" s="120">
        <v>211</v>
      </c>
      <c r="B226" s="39" t="str">
        <f t="shared" si="4"/>
        <v>211</v>
      </c>
      <c r="C226" s="137"/>
      <c r="D226" s="136"/>
      <c r="E226" s="55"/>
      <c r="F226" s="55"/>
      <c r="G226" s="55"/>
      <c r="H226" s="134"/>
      <c r="I226" s="135"/>
      <c r="J226" s="40" t="str">
        <f>IF(ISBLANK(出品作品一覧[[#This Row],[氏　　　名]]),"",$C$3)</f>
        <v/>
      </c>
      <c r="K226" s="55"/>
      <c r="L226" s="55"/>
      <c r="M226" s="55" t="s">
        <v>216</v>
      </c>
      <c r="N226" s="119"/>
    </row>
    <row r="227" spans="1:14">
      <c r="A227" s="120">
        <v>212</v>
      </c>
      <c r="B227" s="39" t="str">
        <f t="shared" si="4"/>
        <v>212</v>
      </c>
      <c r="C227" s="137"/>
      <c r="D227" s="136"/>
      <c r="E227" s="55"/>
      <c r="F227" s="55"/>
      <c r="G227" s="55"/>
      <c r="H227" s="134"/>
      <c r="I227" s="135"/>
      <c r="J227" s="40" t="str">
        <f>IF(ISBLANK(出品作品一覧[[#This Row],[氏　　　名]]),"",$C$3)</f>
        <v/>
      </c>
      <c r="K227" s="55"/>
      <c r="L227" s="55"/>
      <c r="M227" s="55" t="s">
        <v>216</v>
      </c>
      <c r="N227" s="119"/>
    </row>
    <row r="228" spans="1:14">
      <c r="A228" s="120">
        <v>213</v>
      </c>
      <c r="B228" s="39" t="str">
        <f t="shared" si="4"/>
        <v>213</v>
      </c>
      <c r="C228" s="137"/>
      <c r="D228" s="136"/>
      <c r="E228" s="55"/>
      <c r="F228" s="55"/>
      <c r="G228" s="55"/>
      <c r="H228" s="134"/>
      <c r="I228" s="135"/>
      <c r="J228" s="40" t="str">
        <f>IF(ISBLANK(出品作品一覧[[#This Row],[氏　　　名]]),"",$C$3)</f>
        <v/>
      </c>
      <c r="K228" s="55"/>
      <c r="L228" s="55"/>
      <c r="M228" s="55" t="s">
        <v>216</v>
      </c>
      <c r="N228" s="119"/>
    </row>
    <row r="229" spans="1:14">
      <c r="A229" s="120">
        <v>214</v>
      </c>
      <c r="B229" s="39" t="str">
        <f t="shared" si="4"/>
        <v>214</v>
      </c>
      <c r="C229" s="137"/>
      <c r="D229" s="136"/>
      <c r="E229" s="55"/>
      <c r="F229" s="55"/>
      <c r="G229" s="55"/>
      <c r="H229" s="134"/>
      <c r="I229" s="135"/>
      <c r="J229" s="40" t="str">
        <f>IF(ISBLANK(出品作品一覧[[#This Row],[氏　　　名]]),"",$C$3)</f>
        <v/>
      </c>
      <c r="K229" s="55"/>
      <c r="L229" s="55"/>
      <c r="M229" s="55" t="s">
        <v>216</v>
      </c>
      <c r="N229" s="119"/>
    </row>
    <row r="230" spans="1:14">
      <c r="A230" s="120">
        <v>215</v>
      </c>
      <c r="B230" s="39" t="str">
        <f t="shared" si="4"/>
        <v>215</v>
      </c>
      <c r="C230" s="137"/>
      <c r="D230" s="136"/>
      <c r="E230" s="55"/>
      <c r="F230" s="55"/>
      <c r="G230" s="55"/>
      <c r="H230" s="134"/>
      <c r="I230" s="135"/>
      <c r="J230" s="40" t="str">
        <f>IF(ISBLANK(出品作品一覧[[#This Row],[氏　　　名]]),"",$C$3)</f>
        <v/>
      </c>
      <c r="K230" s="55"/>
      <c r="L230" s="55"/>
      <c r="M230" s="55" t="s">
        <v>216</v>
      </c>
      <c r="N230" s="119"/>
    </row>
    <row r="231" spans="1:14">
      <c r="A231" s="120">
        <v>216</v>
      </c>
      <c r="B231" s="39" t="str">
        <f t="shared" si="4"/>
        <v>216</v>
      </c>
      <c r="C231" s="137"/>
      <c r="D231" s="136"/>
      <c r="E231" s="55"/>
      <c r="F231" s="55"/>
      <c r="G231" s="55"/>
      <c r="H231" s="134"/>
      <c r="I231" s="135"/>
      <c r="J231" s="40" t="str">
        <f>IF(ISBLANK(出品作品一覧[[#This Row],[氏　　　名]]),"",$C$3)</f>
        <v/>
      </c>
      <c r="K231" s="55"/>
      <c r="L231" s="55"/>
      <c r="M231" s="55" t="s">
        <v>216</v>
      </c>
      <c r="N231" s="119"/>
    </row>
    <row r="232" spans="1:14">
      <c r="A232" s="120">
        <v>217</v>
      </c>
      <c r="B232" s="39" t="str">
        <f t="shared" si="4"/>
        <v>217</v>
      </c>
      <c r="C232" s="137"/>
      <c r="D232" s="136"/>
      <c r="E232" s="55"/>
      <c r="F232" s="55"/>
      <c r="G232" s="55"/>
      <c r="H232" s="134"/>
      <c r="I232" s="135"/>
      <c r="J232" s="40" t="str">
        <f>IF(ISBLANK(出品作品一覧[[#This Row],[氏　　　名]]),"",$C$3)</f>
        <v/>
      </c>
      <c r="K232" s="55"/>
      <c r="L232" s="55"/>
      <c r="M232" s="55" t="s">
        <v>216</v>
      </c>
      <c r="N232" s="119"/>
    </row>
    <row r="233" spans="1:14">
      <c r="A233" s="120">
        <v>218</v>
      </c>
      <c r="B233" s="39" t="str">
        <f t="shared" si="4"/>
        <v>218</v>
      </c>
      <c r="C233" s="137"/>
      <c r="D233" s="136"/>
      <c r="E233" s="55"/>
      <c r="F233" s="55"/>
      <c r="G233" s="55"/>
      <c r="H233" s="134"/>
      <c r="I233" s="135"/>
      <c r="J233" s="40" t="str">
        <f>IF(ISBLANK(出品作品一覧[[#This Row],[氏　　　名]]),"",$C$3)</f>
        <v/>
      </c>
      <c r="K233" s="55"/>
      <c r="L233" s="55"/>
      <c r="M233" s="55" t="s">
        <v>216</v>
      </c>
      <c r="N233" s="119"/>
    </row>
    <row r="234" spans="1:14">
      <c r="A234" s="120">
        <v>219</v>
      </c>
      <c r="B234" s="39" t="str">
        <f t="shared" si="4"/>
        <v>219</v>
      </c>
      <c r="C234" s="137"/>
      <c r="D234" s="136"/>
      <c r="E234" s="55"/>
      <c r="F234" s="55"/>
      <c r="G234" s="55"/>
      <c r="H234" s="134"/>
      <c r="I234" s="135"/>
      <c r="J234" s="40" t="str">
        <f>IF(ISBLANK(出品作品一覧[[#This Row],[氏　　　名]]),"",$C$3)</f>
        <v/>
      </c>
      <c r="K234" s="55"/>
      <c r="L234" s="55"/>
      <c r="M234" s="55" t="s">
        <v>216</v>
      </c>
      <c r="N234" s="119"/>
    </row>
    <row r="235" spans="1:14">
      <c r="A235" s="120">
        <v>220</v>
      </c>
      <c r="B235" s="39" t="str">
        <f t="shared" si="4"/>
        <v>220</v>
      </c>
      <c r="C235" s="137"/>
      <c r="D235" s="136"/>
      <c r="E235" s="55"/>
      <c r="F235" s="55"/>
      <c r="G235" s="55"/>
      <c r="H235" s="134"/>
      <c r="I235" s="135"/>
      <c r="J235" s="40" t="str">
        <f>IF(ISBLANK(出品作品一覧[[#This Row],[氏　　　名]]),"",$C$3)</f>
        <v/>
      </c>
      <c r="K235" s="55"/>
      <c r="L235" s="55"/>
      <c r="M235" s="55" t="s">
        <v>216</v>
      </c>
      <c r="N235" s="119"/>
    </row>
    <row r="236" spans="1:14">
      <c r="A236" s="120">
        <v>221</v>
      </c>
      <c r="B236" s="39" t="str">
        <f t="shared" si="4"/>
        <v>221</v>
      </c>
      <c r="C236" s="137"/>
      <c r="D236" s="136"/>
      <c r="E236" s="55"/>
      <c r="F236" s="55"/>
      <c r="G236" s="55"/>
      <c r="H236" s="134"/>
      <c r="I236" s="135"/>
      <c r="J236" s="40" t="str">
        <f>IF(ISBLANK(出品作品一覧[[#This Row],[氏　　　名]]),"",$C$3)</f>
        <v/>
      </c>
      <c r="K236" s="55"/>
      <c r="L236" s="55"/>
      <c r="M236" s="55" t="s">
        <v>216</v>
      </c>
      <c r="N236" s="119"/>
    </row>
    <row r="237" spans="1:14">
      <c r="A237" s="120">
        <v>222</v>
      </c>
      <c r="B237" s="39" t="str">
        <f t="shared" si="4"/>
        <v>222</v>
      </c>
      <c r="C237" s="137"/>
      <c r="D237" s="136"/>
      <c r="E237" s="55"/>
      <c r="F237" s="55"/>
      <c r="G237" s="55"/>
      <c r="H237" s="134"/>
      <c r="I237" s="135"/>
      <c r="J237" s="40" t="str">
        <f>IF(ISBLANK(出品作品一覧[[#This Row],[氏　　　名]]),"",$C$3)</f>
        <v/>
      </c>
      <c r="K237" s="55"/>
      <c r="L237" s="55"/>
      <c r="M237" s="55" t="s">
        <v>216</v>
      </c>
      <c r="N237" s="119"/>
    </row>
    <row r="238" spans="1:14">
      <c r="A238" s="120">
        <v>223</v>
      </c>
      <c r="B238" s="39" t="str">
        <f t="shared" si="4"/>
        <v>223</v>
      </c>
      <c r="C238" s="137"/>
      <c r="D238" s="136"/>
      <c r="E238" s="55"/>
      <c r="F238" s="55"/>
      <c r="G238" s="55"/>
      <c r="H238" s="134"/>
      <c r="I238" s="135"/>
      <c r="J238" s="40" t="str">
        <f>IF(ISBLANK(出品作品一覧[[#This Row],[氏　　　名]]),"",$C$3)</f>
        <v/>
      </c>
      <c r="K238" s="55"/>
      <c r="L238" s="55"/>
      <c r="M238" s="55" t="s">
        <v>216</v>
      </c>
      <c r="N238" s="119"/>
    </row>
    <row r="239" spans="1:14">
      <c r="A239" s="120">
        <v>224</v>
      </c>
      <c r="B239" s="39" t="str">
        <f t="shared" si="4"/>
        <v>224</v>
      </c>
      <c r="C239" s="137"/>
      <c r="D239" s="136"/>
      <c r="E239" s="55"/>
      <c r="F239" s="55"/>
      <c r="G239" s="55"/>
      <c r="H239" s="134"/>
      <c r="I239" s="135"/>
      <c r="J239" s="40" t="str">
        <f>IF(ISBLANK(出品作品一覧[[#This Row],[氏　　　名]]),"",$C$3)</f>
        <v/>
      </c>
      <c r="K239" s="55"/>
      <c r="L239" s="55"/>
      <c r="M239" s="55" t="s">
        <v>216</v>
      </c>
      <c r="N239" s="119"/>
    </row>
    <row r="240" spans="1:14">
      <c r="A240" s="120">
        <v>225</v>
      </c>
      <c r="B240" s="39" t="str">
        <f t="shared" si="4"/>
        <v>225</v>
      </c>
      <c r="C240" s="137"/>
      <c r="D240" s="136"/>
      <c r="E240" s="55"/>
      <c r="F240" s="55"/>
      <c r="G240" s="55"/>
      <c r="H240" s="134"/>
      <c r="I240" s="135"/>
      <c r="J240" s="40" t="str">
        <f>IF(ISBLANK(出品作品一覧[[#This Row],[氏　　　名]]),"",$C$3)</f>
        <v/>
      </c>
      <c r="K240" s="55"/>
      <c r="L240" s="55"/>
      <c r="M240" s="55" t="s">
        <v>216</v>
      </c>
      <c r="N240" s="119"/>
    </row>
    <row r="241" spans="1:14">
      <c r="A241" s="120">
        <v>226</v>
      </c>
      <c r="B241" s="39" t="str">
        <f t="shared" si="4"/>
        <v>226</v>
      </c>
      <c r="C241" s="137"/>
      <c r="D241" s="136"/>
      <c r="E241" s="55"/>
      <c r="F241" s="55"/>
      <c r="G241" s="55"/>
      <c r="H241" s="134"/>
      <c r="I241" s="135"/>
      <c r="J241" s="40" t="str">
        <f>IF(ISBLANK(出品作品一覧[[#This Row],[氏　　　名]]),"",$C$3)</f>
        <v/>
      </c>
      <c r="K241" s="55"/>
      <c r="L241" s="55"/>
      <c r="M241" s="55" t="s">
        <v>216</v>
      </c>
      <c r="N241" s="119"/>
    </row>
    <row r="242" spans="1:14">
      <c r="A242" s="120">
        <v>227</v>
      </c>
      <c r="B242" s="39" t="str">
        <f t="shared" si="4"/>
        <v>227</v>
      </c>
      <c r="C242" s="137"/>
      <c r="D242" s="136"/>
      <c r="E242" s="55"/>
      <c r="F242" s="55"/>
      <c r="G242" s="55"/>
      <c r="H242" s="134"/>
      <c r="I242" s="135"/>
      <c r="J242" s="40" t="str">
        <f>IF(ISBLANK(出品作品一覧[[#This Row],[氏　　　名]]),"",$C$3)</f>
        <v/>
      </c>
      <c r="K242" s="55"/>
      <c r="L242" s="55"/>
      <c r="M242" s="55" t="s">
        <v>216</v>
      </c>
      <c r="N242" s="119"/>
    </row>
    <row r="243" spans="1:14">
      <c r="A243" s="120">
        <v>228</v>
      </c>
      <c r="B243" s="39" t="str">
        <f t="shared" si="4"/>
        <v>228</v>
      </c>
      <c r="C243" s="137"/>
      <c r="D243" s="136"/>
      <c r="E243" s="55"/>
      <c r="F243" s="55"/>
      <c r="G243" s="55"/>
      <c r="H243" s="134"/>
      <c r="I243" s="135"/>
      <c r="J243" s="40" t="str">
        <f>IF(ISBLANK(出品作品一覧[[#This Row],[氏　　　名]]),"",$C$3)</f>
        <v/>
      </c>
      <c r="K243" s="55"/>
      <c r="L243" s="55"/>
      <c r="M243" s="55" t="s">
        <v>216</v>
      </c>
      <c r="N243" s="119"/>
    </row>
    <row r="244" spans="1:14">
      <c r="A244" s="120">
        <v>229</v>
      </c>
      <c r="B244" s="39" t="str">
        <f t="shared" si="4"/>
        <v>229</v>
      </c>
      <c r="C244" s="137"/>
      <c r="D244" s="136"/>
      <c r="E244" s="55"/>
      <c r="F244" s="55"/>
      <c r="G244" s="55"/>
      <c r="H244" s="134"/>
      <c r="I244" s="135"/>
      <c r="J244" s="40" t="str">
        <f>IF(ISBLANK(出品作品一覧[[#This Row],[氏　　　名]]),"",$C$3)</f>
        <v/>
      </c>
      <c r="K244" s="55"/>
      <c r="L244" s="55"/>
      <c r="M244" s="55" t="s">
        <v>216</v>
      </c>
      <c r="N244" s="119"/>
    </row>
    <row r="245" spans="1:14">
      <c r="A245" s="120">
        <v>230</v>
      </c>
      <c r="B245" s="39" t="str">
        <f t="shared" si="4"/>
        <v>230</v>
      </c>
      <c r="C245" s="137"/>
      <c r="D245" s="136"/>
      <c r="E245" s="55"/>
      <c r="F245" s="55"/>
      <c r="G245" s="55"/>
      <c r="H245" s="134"/>
      <c r="I245" s="135"/>
      <c r="J245" s="40" t="str">
        <f>IF(ISBLANK(出品作品一覧[[#This Row],[氏　　　名]]),"",$C$3)</f>
        <v/>
      </c>
      <c r="K245" s="55"/>
      <c r="L245" s="55"/>
      <c r="M245" s="55" t="s">
        <v>216</v>
      </c>
      <c r="N245" s="119"/>
    </row>
    <row r="246" spans="1:14">
      <c r="A246" s="120">
        <v>231</v>
      </c>
      <c r="B246" s="39" t="str">
        <f t="shared" si="4"/>
        <v>231</v>
      </c>
      <c r="C246" s="137"/>
      <c r="D246" s="136"/>
      <c r="E246" s="55"/>
      <c r="F246" s="55"/>
      <c r="G246" s="55"/>
      <c r="H246" s="134"/>
      <c r="I246" s="135"/>
      <c r="J246" s="40" t="str">
        <f>IF(ISBLANK(出品作品一覧[[#This Row],[氏　　　名]]),"",$C$3)</f>
        <v/>
      </c>
      <c r="K246" s="55"/>
      <c r="L246" s="55"/>
      <c r="M246" s="55" t="s">
        <v>216</v>
      </c>
      <c r="N246" s="119"/>
    </row>
    <row r="247" spans="1:14">
      <c r="A247" s="120">
        <v>232</v>
      </c>
      <c r="B247" s="39" t="str">
        <f t="shared" si="4"/>
        <v>232</v>
      </c>
      <c r="C247" s="137"/>
      <c r="D247" s="136"/>
      <c r="E247" s="55"/>
      <c r="F247" s="55"/>
      <c r="G247" s="55"/>
      <c r="H247" s="134"/>
      <c r="I247" s="135"/>
      <c r="J247" s="40" t="str">
        <f>IF(ISBLANK(出品作品一覧[[#This Row],[氏　　　名]]),"",$C$3)</f>
        <v/>
      </c>
      <c r="K247" s="55"/>
      <c r="L247" s="55"/>
      <c r="M247" s="55" t="s">
        <v>216</v>
      </c>
      <c r="N247" s="119"/>
    </row>
    <row r="248" spans="1:14">
      <c r="A248" s="120">
        <v>233</v>
      </c>
      <c r="B248" s="39" t="str">
        <f t="shared" si="4"/>
        <v>233</v>
      </c>
      <c r="C248" s="137"/>
      <c r="D248" s="136"/>
      <c r="E248" s="55"/>
      <c r="F248" s="55"/>
      <c r="G248" s="55"/>
      <c r="H248" s="134"/>
      <c r="I248" s="135"/>
      <c r="J248" s="40" t="str">
        <f>IF(ISBLANK(出品作品一覧[[#This Row],[氏　　　名]]),"",$C$3)</f>
        <v/>
      </c>
      <c r="K248" s="55"/>
      <c r="L248" s="55"/>
      <c r="M248" s="55" t="s">
        <v>216</v>
      </c>
      <c r="N248" s="119"/>
    </row>
    <row r="249" spans="1:14">
      <c r="A249" s="120">
        <v>234</v>
      </c>
      <c r="B249" s="39" t="str">
        <f t="shared" si="4"/>
        <v>234</v>
      </c>
      <c r="C249" s="137"/>
      <c r="D249" s="136"/>
      <c r="E249" s="55"/>
      <c r="F249" s="55"/>
      <c r="G249" s="55"/>
      <c r="H249" s="134"/>
      <c r="I249" s="135"/>
      <c r="J249" s="40" t="str">
        <f>IF(ISBLANK(出品作品一覧[[#This Row],[氏　　　名]]),"",$C$3)</f>
        <v/>
      </c>
      <c r="K249" s="55"/>
      <c r="L249" s="55"/>
      <c r="M249" s="55" t="s">
        <v>216</v>
      </c>
      <c r="N249" s="119"/>
    </row>
    <row r="250" spans="1:14">
      <c r="A250" s="120">
        <v>235</v>
      </c>
      <c r="B250" s="39" t="str">
        <f t="shared" si="4"/>
        <v>235</v>
      </c>
      <c r="C250" s="137"/>
      <c r="D250" s="136"/>
      <c r="E250" s="55"/>
      <c r="F250" s="55"/>
      <c r="G250" s="55"/>
      <c r="H250" s="134"/>
      <c r="I250" s="135"/>
      <c r="J250" s="40" t="str">
        <f>IF(ISBLANK(出品作品一覧[[#This Row],[氏　　　名]]),"",$C$3)</f>
        <v/>
      </c>
      <c r="K250" s="55"/>
      <c r="L250" s="55"/>
      <c r="M250" s="55" t="s">
        <v>216</v>
      </c>
      <c r="N250" s="119"/>
    </row>
    <row r="251" spans="1:14">
      <c r="A251" s="120">
        <v>236</v>
      </c>
      <c r="B251" s="39" t="str">
        <f t="shared" si="4"/>
        <v>236</v>
      </c>
      <c r="C251" s="137"/>
      <c r="D251" s="136"/>
      <c r="E251" s="55"/>
      <c r="F251" s="55"/>
      <c r="G251" s="55"/>
      <c r="H251" s="134"/>
      <c r="I251" s="135"/>
      <c r="J251" s="40" t="str">
        <f>IF(ISBLANK(出品作品一覧[[#This Row],[氏　　　名]]),"",$C$3)</f>
        <v/>
      </c>
      <c r="K251" s="55"/>
      <c r="L251" s="55"/>
      <c r="M251" s="55" t="s">
        <v>216</v>
      </c>
      <c r="N251" s="119"/>
    </row>
    <row r="252" spans="1:14">
      <c r="A252" s="120">
        <v>237</v>
      </c>
      <c r="B252" s="39" t="str">
        <f t="shared" si="4"/>
        <v>237</v>
      </c>
      <c r="C252" s="137"/>
      <c r="D252" s="136"/>
      <c r="E252" s="55"/>
      <c r="F252" s="55"/>
      <c r="G252" s="55"/>
      <c r="H252" s="134"/>
      <c r="I252" s="135"/>
      <c r="J252" s="40" t="str">
        <f>IF(ISBLANK(出品作品一覧[[#This Row],[氏　　　名]]),"",$C$3)</f>
        <v/>
      </c>
      <c r="K252" s="55"/>
      <c r="L252" s="55"/>
      <c r="M252" s="55" t="s">
        <v>216</v>
      </c>
      <c r="N252" s="119"/>
    </row>
    <row r="253" spans="1:14">
      <c r="A253" s="120">
        <v>238</v>
      </c>
      <c r="B253" s="39" t="str">
        <f t="shared" si="4"/>
        <v>238</v>
      </c>
      <c r="C253" s="137"/>
      <c r="D253" s="136"/>
      <c r="E253" s="55"/>
      <c r="F253" s="55"/>
      <c r="G253" s="55"/>
      <c r="H253" s="134"/>
      <c r="I253" s="135"/>
      <c r="J253" s="40" t="str">
        <f>IF(ISBLANK(出品作品一覧[[#This Row],[氏　　　名]]),"",$C$3)</f>
        <v/>
      </c>
      <c r="K253" s="55"/>
      <c r="L253" s="55"/>
      <c r="M253" s="55" t="s">
        <v>216</v>
      </c>
      <c r="N253" s="119"/>
    </row>
    <row r="254" spans="1:14">
      <c r="A254" s="120">
        <v>239</v>
      </c>
      <c r="B254" s="39" t="str">
        <f t="shared" si="4"/>
        <v>239</v>
      </c>
      <c r="C254" s="137"/>
      <c r="D254" s="136"/>
      <c r="E254" s="55"/>
      <c r="F254" s="55"/>
      <c r="G254" s="55"/>
      <c r="H254" s="134"/>
      <c r="I254" s="135"/>
      <c r="J254" s="40" t="str">
        <f>IF(ISBLANK(出品作品一覧[[#This Row],[氏　　　名]]),"",$C$3)</f>
        <v/>
      </c>
      <c r="K254" s="55"/>
      <c r="L254" s="55"/>
      <c r="M254" s="55" t="s">
        <v>216</v>
      </c>
      <c r="N254" s="119"/>
    </row>
    <row r="255" spans="1:14">
      <c r="A255" s="121">
        <v>240</v>
      </c>
      <c r="B255" s="122" t="str">
        <f t="shared" si="4"/>
        <v>240</v>
      </c>
      <c r="C255" s="138"/>
      <c r="D255" s="139"/>
      <c r="E255" s="124"/>
      <c r="F255" s="124"/>
      <c r="G255" s="124"/>
      <c r="H255" s="140"/>
      <c r="I255" s="141"/>
      <c r="J255" s="123" t="str">
        <f>IF(ISBLANK(出品作品一覧[[#This Row],[氏　　　名]]),"",$C$3)</f>
        <v/>
      </c>
      <c r="K255" s="124"/>
      <c r="L255" s="124"/>
      <c r="M255" s="124" t="s">
        <v>216</v>
      </c>
      <c r="N255" s="142"/>
    </row>
    <row r="306" spans="8:9">
      <c r="H306" s="41"/>
      <c r="I306" s="41"/>
    </row>
    <row r="307" spans="8:9">
      <c r="H307" s="41"/>
      <c r="I307" s="41"/>
    </row>
    <row r="314" spans="8:9">
      <c r="H314" s="41"/>
      <c r="I314" s="41"/>
    </row>
    <row r="315" spans="8:9">
      <c r="H315" s="41"/>
      <c r="I315" s="41"/>
    </row>
    <row r="316" spans="8:9">
      <c r="H316" s="41"/>
      <c r="I316" s="41"/>
    </row>
    <row r="317" spans="8:9">
      <c r="H317" s="41"/>
      <c r="I317" s="41"/>
    </row>
    <row r="318" spans="8:9">
      <c r="H318" s="41"/>
      <c r="I318" s="41"/>
    </row>
    <row r="319" spans="8:9">
      <c r="H319" s="41"/>
      <c r="I319" s="41"/>
    </row>
    <row r="320" spans="8:9">
      <c r="H320" s="41"/>
      <c r="I320" s="41"/>
    </row>
    <row r="321" spans="7:9">
      <c r="H321" s="41"/>
      <c r="I321" s="41"/>
    </row>
    <row r="322" spans="7:9">
      <c r="H322" s="41"/>
      <c r="I322" s="41"/>
    </row>
    <row r="323" spans="7:9">
      <c r="H323" s="41"/>
      <c r="I323" s="41"/>
    </row>
    <row r="324" spans="7:9">
      <c r="H324" s="41"/>
      <c r="I324" s="41"/>
    </row>
    <row r="325" spans="7:9">
      <c r="H325" s="41"/>
      <c r="I325" s="41"/>
    </row>
    <row r="326" spans="7:9">
      <c r="H326" s="41"/>
      <c r="I326" s="41"/>
    </row>
    <row r="327" spans="7:9">
      <c r="H327" s="41"/>
      <c r="I327" s="41"/>
    </row>
    <row r="328" spans="7:9">
      <c r="H328" s="41"/>
      <c r="I328" s="41"/>
    </row>
    <row r="329" spans="7:9">
      <c r="H329" s="41"/>
      <c r="I329" s="41"/>
    </row>
    <row r="330" spans="7:9">
      <c r="H330" s="41"/>
      <c r="I330" s="41"/>
    </row>
    <row r="331" spans="7:9">
      <c r="H331" s="41"/>
      <c r="I331" s="41"/>
    </row>
    <row r="332" spans="7:9">
      <c r="H332" s="41"/>
      <c r="I332" s="41"/>
    </row>
    <row r="333" spans="7:9">
      <c r="H333" s="41"/>
      <c r="I333" s="41"/>
    </row>
    <row r="334" spans="7:9">
      <c r="H334" s="41"/>
      <c r="I334" s="41"/>
    </row>
    <row r="335" spans="7:9">
      <c r="G335" s="42"/>
      <c r="H335" s="41"/>
      <c r="I335" s="41"/>
    </row>
    <row r="336" spans="7:9">
      <c r="H336" s="41"/>
      <c r="I336" s="41"/>
    </row>
    <row r="337" spans="8:9">
      <c r="H337" s="41"/>
      <c r="I337" s="41"/>
    </row>
    <row r="338" spans="8:9">
      <c r="H338" s="41"/>
      <c r="I338" s="41"/>
    </row>
    <row r="339" spans="8:9">
      <c r="H339" s="41"/>
      <c r="I339" s="41"/>
    </row>
    <row r="340" spans="8:9">
      <c r="H340" s="41"/>
      <c r="I340" s="41"/>
    </row>
    <row r="341" spans="8:9">
      <c r="H341" s="41"/>
      <c r="I341" s="41"/>
    </row>
    <row r="342" spans="8:9">
      <c r="H342" s="41"/>
      <c r="I342" s="41"/>
    </row>
    <row r="343" spans="8:9">
      <c r="H343" s="41"/>
      <c r="I343" s="41"/>
    </row>
    <row r="344" spans="8:9">
      <c r="H344" s="41"/>
      <c r="I344" s="41"/>
    </row>
    <row r="345" spans="8:9">
      <c r="H345" s="41"/>
      <c r="I345" s="41"/>
    </row>
    <row r="346" spans="8:9">
      <c r="H346" s="41"/>
      <c r="I346" s="41"/>
    </row>
    <row r="347" spans="8:9">
      <c r="H347" s="41"/>
      <c r="I347" s="41"/>
    </row>
    <row r="348" spans="8:9">
      <c r="H348" s="41"/>
      <c r="I348" s="41"/>
    </row>
    <row r="349" spans="8:9">
      <c r="H349" s="41"/>
      <c r="I349" s="41"/>
    </row>
    <row r="350" spans="8:9">
      <c r="H350" s="41"/>
      <c r="I350" s="41"/>
    </row>
    <row r="351" spans="8:9">
      <c r="H351" s="41"/>
      <c r="I351" s="41"/>
    </row>
    <row r="352" spans="8:9">
      <c r="H352" s="41"/>
      <c r="I352" s="41"/>
    </row>
    <row r="355" spans="7:9">
      <c r="H355" s="41"/>
      <c r="I355" s="41"/>
    </row>
    <row r="356" spans="7:9">
      <c r="H356" s="41"/>
      <c r="I356" s="41"/>
    </row>
    <row r="357" spans="7:9">
      <c r="H357" s="41"/>
      <c r="I357" s="41"/>
    </row>
    <row r="358" spans="7:9">
      <c r="H358" s="41"/>
      <c r="I358" s="41"/>
    </row>
    <row r="359" spans="7:9">
      <c r="H359" s="41"/>
      <c r="I359" s="41"/>
    </row>
    <row r="360" spans="7:9">
      <c r="H360" s="41"/>
      <c r="I360" s="41"/>
    </row>
    <row r="361" spans="7:9">
      <c r="H361" s="41"/>
      <c r="I361" s="41"/>
    </row>
    <row r="362" spans="7:9">
      <c r="H362" s="41"/>
      <c r="I362" s="41"/>
    </row>
    <row r="363" spans="7:9">
      <c r="H363" s="41"/>
      <c r="I363" s="41"/>
    </row>
    <row r="364" spans="7:9">
      <c r="H364" s="41"/>
      <c r="I364" s="41"/>
    </row>
    <row r="365" spans="7:9">
      <c r="H365" s="41"/>
      <c r="I365" s="41"/>
    </row>
    <row r="366" spans="7:9">
      <c r="G366" s="42"/>
      <c r="H366" s="41"/>
      <c r="I366" s="41"/>
    </row>
    <row r="367" spans="7:9">
      <c r="G367" s="42"/>
      <c r="H367" s="41"/>
      <c r="I367" s="41"/>
    </row>
    <row r="368" spans="7:9">
      <c r="H368" s="41"/>
      <c r="I368" s="41"/>
    </row>
    <row r="369" spans="8:9">
      <c r="H369" s="41"/>
      <c r="I369" s="41"/>
    </row>
    <row r="370" spans="8:9">
      <c r="H370" s="41"/>
      <c r="I370" s="41"/>
    </row>
    <row r="371" spans="8:9">
      <c r="H371" s="41"/>
      <c r="I371" s="41"/>
    </row>
    <row r="372" spans="8:9">
      <c r="H372" s="41"/>
      <c r="I372" s="41"/>
    </row>
    <row r="373" spans="8:9">
      <c r="H373" s="41"/>
      <c r="I373" s="41"/>
    </row>
    <row r="374" spans="8:9">
      <c r="H374" s="41"/>
      <c r="I374" s="41"/>
    </row>
    <row r="375" spans="8:9">
      <c r="H375" s="41"/>
      <c r="I375" s="41"/>
    </row>
    <row r="376" spans="8:9">
      <c r="H376" s="41"/>
      <c r="I376" s="41"/>
    </row>
    <row r="377" spans="8:9">
      <c r="H377" s="41"/>
      <c r="I377" s="41"/>
    </row>
  </sheetData>
  <mergeCells count="9">
    <mergeCell ref="J2:N2"/>
    <mergeCell ref="L13:M13"/>
    <mergeCell ref="C3:D3"/>
    <mergeCell ref="E4:G4"/>
    <mergeCell ref="J11:K12"/>
    <mergeCell ref="H10:H13"/>
    <mergeCell ref="L11:N12"/>
    <mergeCell ref="J3:N9"/>
    <mergeCell ref="E12:F12"/>
  </mergeCells>
  <phoneticPr fontId="3"/>
  <conditionalFormatting sqref="C2 J3 C4:G4 C5:C8 L11">
    <cfRule type="containsBlanks" dxfId="15" priority="2">
      <formula>LEN(TRIM(C2))=0</formula>
    </cfRule>
  </conditionalFormatting>
  <conditionalFormatting sqref="C16:I255 M16:N255">
    <cfRule type="containsBlanks" dxfId="14" priority="1">
      <formula>LEN(TRIM(C16))=0</formula>
    </cfRule>
  </conditionalFormatting>
  <conditionalFormatting sqref="M16:M255">
    <cfRule type="containsText" dxfId="13" priority="3" stopIfTrue="1" operator="containsText" text="有">
      <formula>NOT(ISERROR(SEARCH("有",M16)))</formula>
    </cfRule>
  </conditionalFormatting>
  <dataValidations count="10">
    <dataValidation type="list" imeMode="off" allowBlank="1" showInputMessage="1" sqref="G16:G255 E16:E255" xr:uid="{00000000-0002-0000-0200-000000000000}">
      <formula1>"1,2,3,4"</formula1>
    </dataValidation>
    <dataValidation type="list" imeMode="off" allowBlank="1" showInputMessage="1" sqref="F16:F255" xr:uid="{00000000-0002-0000-0200-000001000000}">
      <formula1>"M,C,D"</formula1>
    </dataValidation>
    <dataValidation imeMode="disabled" allowBlank="1" showInputMessage="1" showErrorMessage="1" sqref="C12 C2 A16:A255 C6" xr:uid="{00000000-0002-0000-0200-000002000000}"/>
    <dataValidation type="list" allowBlank="1" showInputMessage="1" sqref="K16:K255" xr:uid="{00000000-0002-0000-0200-000003000000}">
      <formula1>"最優秀,特選,準特選,入選,佳作"</formula1>
    </dataValidation>
    <dataValidation imeMode="off" allowBlank="1" showInputMessage="1" showErrorMessage="1" sqref="C7:C8" xr:uid="{00000000-0002-0000-0200-000004000000}"/>
    <dataValidation imeMode="hiragana" allowBlank="1" showInputMessage="1" showErrorMessage="1" sqref="D16:D255 I16:I255" xr:uid="{00000000-0002-0000-0200-000005000000}"/>
    <dataValidation imeMode="on" allowBlank="1" showInputMessage="1" showErrorMessage="1" sqref="C16:C255 H16:H255" xr:uid="{00000000-0002-0000-0200-000006000000}"/>
    <dataValidation type="list" allowBlank="1" showInputMessage="1" prompt="クリックして選択" sqref="L11" xr:uid="{00000000-0002-0000-0200-000007000000}">
      <formula1>"確認した"</formula1>
    </dataValidation>
    <dataValidation type="list" allowBlank="1" showInputMessage="1" showErrorMessage="1" sqref="M16:M255" xr:uid="{00000000-0002-0000-0200-000008000000}">
      <formula1>"　,無"</formula1>
    </dataValidation>
    <dataValidation type="list" allowBlank="1" showInputMessage="1" showErrorMessage="1" sqref="N16:N255" xr:uid="{00000000-0002-0000-0200-000009000000}">
      <formula1>"○,,"</formula1>
    </dataValidation>
  </dataValidations>
  <printOptions horizontalCentered="1"/>
  <pageMargins left="0.19685039370078741" right="0.19685039370078741" top="0.59055118110236227" bottom="0.39370078740157483" header="0.43307086614173229" footer="0.19685039370078741"/>
  <pageSetup paperSize="9" scale="77" orientation="landscape" cellComments="asDisplayed" r:id="rId1"/>
  <headerFooter alignWithMargins="0">
    <oddFooter>&amp;C&amp;F  &amp;P/&amp;N</oddFooter>
  </headerFooter>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2:AB48"/>
  <sheetViews>
    <sheetView topLeftCell="A8" workbookViewId="0">
      <selection activeCell="M14" sqref="M14"/>
    </sheetView>
  </sheetViews>
  <sheetFormatPr defaultColWidth="13" defaultRowHeight="13.5"/>
  <cols>
    <col min="1" max="1" width="2.625" style="5" customWidth="1"/>
    <col min="2" max="3" width="4.5" style="5" bestFit="1" customWidth="1"/>
    <col min="4" max="4" width="3.375" style="5" customWidth="1"/>
    <col min="5" max="5" width="5.625" style="5" customWidth="1"/>
    <col min="6" max="6" width="3.625" style="5" customWidth="1"/>
    <col min="7" max="7" width="18.625" style="5" customWidth="1"/>
    <col min="8" max="8" width="4.625" style="5" customWidth="1"/>
    <col min="9" max="9" width="3.625" style="5" customWidth="1"/>
    <col min="10" max="11" width="8.625" style="5" customWidth="1"/>
    <col min="12" max="12" width="3.625" style="5" customWidth="1"/>
    <col min="13" max="13" width="6.625" style="5" customWidth="1"/>
    <col min="14" max="14" width="10.625" style="5" customWidth="1"/>
    <col min="15" max="15" width="3.625" style="5" customWidth="1"/>
    <col min="16" max="17" width="5.625" style="5" customWidth="1"/>
    <col min="18" max="18" width="3.625" style="5" customWidth="1"/>
    <col min="19" max="19" width="18.625" style="5" customWidth="1"/>
    <col min="20" max="20" width="4.625" style="5" customWidth="1"/>
    <col min="21" max="21" width="3.625" style="5" customWidth="1"/>
    <col min="22" max="23" width="8.625" style="5" customWidth="1"/>
    <col min="24" max="24" width="3.625" style="5" customWidth="1"/>
    <col min="25" max="25" width="6.625" style="5" customWidth="1"/>
    <col min="26" max="26" width="10.625" style="5" customWidth="1"/>
    <col min="27" max="27" width="3.625" style="5" customWidth="1"/>
    <col min="28" max="28" width="5.625" style="5" customWidth="1"/>
    <col min="29" max="16384" width="13" style="5"/>
  </cols>
  <sheetData>
    <row r="2" spans="1:28">
      <c r="B2" s="6" t="s">
        <v>151</v>
      </c>
    </row>
    <row r="3" spans="1:28">
      <c r="B3" s="7">
        <v>31</v>
      </c>
      <c r="C3" s="8">
        <f>MAX(B3:B4)+1</f>
        <v>33</v>
      </c>
      <c r="E3" s="9" t="s">
        <v>152</v>
      </c>
    </row>
    <row r="4" spans="1:28">
      <c r="B4" s="10">
        <f>B3+1</f>
        <v>32</v>
      </c>
      <c r="C4" s="10">
        <f>C3+1</f>
        <v>34</v>
      </c>
    </row>
    <row r="6" spans="1:28">
      <c r="E6" s="11"/>
      <c r="P6" s="11"/>
      <c r="Q6" s="12"/>
      <c r="AB6" s="12"/>
    </row>
    <row r="7" spans="1:28" s="3" customFormat="1">
      <c r="A7" s="5"/>
      <c r="B7" s="5"/>
      <c r="C7" s="5"/>
      <c r="E7" s="5"/>
      <c r="F7" s="13"/>
      <c r="G7" s="5"/>
      <c r="H7" s="5"/>
      <c r="I7" s="5"/>
      <c r="J7" s="5"/>
      <c r="K7" s="5"/>
      <c r="L7" s="5"/>
      <c r="M7" s="5"/>
      <c r="N7" s="5"/>
      <c r="O7" s="13"/>
      <c r="P7" s="5"/>
      <c r="Q7" s="5"/>
      <c r="R7" s="13"/>
      <c r="S7" s="5"/>
      <c r="T7" s="5"/>
      <c r="U7" s="5"/>
      <c r="V7" s="5"/>
      <c r="W7" s="5"/>
      <c r="X7" s="5"/>
      <c r="Y7" s="5"/>
      <c r="Z7" s="5"/>
      <c r="AA7" s="13"/>
      <c r="AB7" s="5"/>
    </row>
    <row r="8" spans="1:28" s="3" customFormat="1" ht="27" customHeight="1">
      <c r="A8" s="5"/>
      <c r="B8" s="5"/>
      <c r="C8" s="5"/>
      <c r="F8" s="14"/>
      <c r="G8" s="5"/>
      <c r="H8" s="5"/>
      <c r="I8" s="5"/>
      <c r="J8" s="5"/>
      <c r="K8" s="5"/>
      <c r="L8" s="5"/>
      <c r="M8" s="5"/>
      <c r="N8" s="5"/>
      <c r="O8" s="15"/>
      <c r="P8" s="4"/>
      <c r="R8" s="14"/>
      <c r="S8" s="5"/>
      <c r="T8" s="5"/>
      <c r="U8" s="5"/>
      <c r="V8" s="5"/>
      <c r="W8" s="5"/>
      <c r="X8" s="5"/>
      <c r="Y8" s="5"/>
      <c r="Z8" s="5"/>
      <c r="AA8" s="15"/>
      <c r="AB8" s="4"/>
    </row>
    <row r="9" spans="1:28" s="3" customFormat="1" ht="115.5" customHeight="1">
      <c r="A9" s="5"/>
      <c r="B9" s="5"/>
      <c r="C9" s="5"/>
      <c r="F9" s="5"/>
      <c r="G9" s="16" t="str">
        <f>IF(ISBLANK(VLOOKUP(B3,出品作品一覧[],3,FALSE)),"",VLOOKUP(B3,出品作品一覧[],2,FALSE))</f>
        <v/>
      </c>
      <c r="H9" s="58" t="s">
        <v>153</v>
      </c>
      <c r="I9" s="17"/>
      <c r="J9" s="201" t="s">
        <v>154</v>
      </c>
      <c r="K9" s="202" t="s">
        <v>155</v>
      </c>
      <c r="L9" s="5"/>
      <c r="M9" s="195" t="str">
        <f>出品作品一覧!$C$3</f>
        <v/>
      </c>
      <c r="N9" s="197">
        <f>VLOOKUP(B3,出品作品一覧!$A$16:$L$255,8,FALSE)</f>
        <v>0</v>
      </c>
      <c r="O9" s="5"/>
      <c r="R9" s="5"/>
      <c r="S9" s="16" t="str">
        <f>IF(ISBLANK(VLOOKUP(C3,出品作品一覧[],3,FALSE)),"",VLOOKUP(C3,出品作品一覧[],2,FALSE))</f>
        <v/>
      </c>
      <c r="T9" s="58" t="s">
        <v>153</v>
      </c>
      <c r="U9" s="17"/>
      <c r="V9" s="201" t="s">
        <v>154</v>
      </c>
      <c r="W9" s="202" t="s">
        <v>155</v>
      </c>
      <c r="X9" s="5"/>
      <c r="Y9" s="195" t="str">
        <f>出品作品一覧!$C$3</f>
        <v/>
      </c>
      <c r="Z9" s="197">
        <f>VLOOKUP(C3,出品作品一覧!$A$16:$L$255,8,FALSE)</f>
        <v>0</v>
      </c>
      <c r="AA9" s="5"/>
    </row>
    <row r="10" spans="1:28" s="3" customFormat="1" ht="27" customHeight="1">
      <c r="A10" s="5"/>
      <c r="B10" s="5"/>
      <c r="C10" s="5"/>
      <c r="F10" s="5"/>
      <c r="G10" s="199" t="s">
        <v>156</v>
      </c>
      <c r="H10" s="200"/>
      <c r="I10" s="5"/>
      <c r="J10" s="201"/>
      <c r="K10" s="202"/>
      <c r="L10" s="5"/>
      <c r="M10" s="196"/>
      <c r="N10" s="198"/>
      <c r="O10" s="5"/>
      <c r="R10" s="5"/>
      <c r="S10" s="199" t="s">
        <v>156</v>
      </c>
      <c r="T10" s="200"/>
      <c r="U10" s="5"/>
      <c r="V10" s="201"/>
      <c r="W10" s="202"/>
      <c r="X10" s="5"/>
      <c r="Y10" s="196"/>
      <c r="Z10" s="198"/>
      <c r="AA10" s="5"/>
    </row>
    <row r="11" spans="1:28" s="3" customFormat="1" ht="36" customHeight="1">
      <c r="A11" s="5"/>
      <c r="B11" s="5"/>
      <c r="C11" s="5"/>
      <c r="F11" s="5"/>
      <c r="G11" s="203">
        <f>VLOOKUP(B3,出品作品一覧!$A$16:$L$255,3,FALSE)</f>
        <v>0</v>
      </c>
      <c r="H11" s="60">
        <f>VLOOKUP(B3,出品作品一覧!$A$16:$L$255,5,FALSE)</f>
        <v>0</v>
      </c>
      <c r="I11" s="5"/>
      <c r="J11" s="201"/>
      <c r="K11" s="202"/>
      <c r="L11" s="5"/>
      <c r="M11" s="196"/>
      <c r="N11" s="198"/>
      <c r="O11" s="5"/>
      <c r="R11" s="5"/>
      <c r="S11" s="203">
        <f>VLOOKUP(C3,出品作品一覧!$A$16:$L$255,3,FALSE)</f>
        <v>0</v>
      </c>
      <c r="T11" s="60">
        <f>VLOOKUP(C3,出品作品一覧!$A$16:$L$255,5,FALSE)</f>
        <v>0</v>
      </c>
      <c r="U11" s="5"/>
      <c r="V11" s="201"/>
      <c r="W11" s="202"/>
      <c r="X11" s="5"/>
      <c r="Y11" s="196"/>
      <c r="Z11" s="198"/>
      <c r="AA11" s="5"/>
    </row>
    <row r="12" spans="1:28" s="3" customFormat="1" ht="48" customHeight="1">
      <c r="A12" s="5"/>
      <c r="B12" s="5"/>
      <c r="C12" s="5"/>
      <c r="F12" s="5"/>
      <c r="G12" s="204"/>
      <c r="H12" s="59"/>
      <c r="I12" s="5"/>
      <c r="J12" s="201"/>
      <c r="K12" s="202"/>
      <c r="L12" s="5"/>
      <c r="M12" s="196"/>
      <c r="N12" s="18" t="s">
        <v>157</v>
      </c>
      <c r="O12" s="5"/>
      <c r="R12" s="5"/>
      <c r="S12" s="204"/>
      <c r="T12" s="59"/>
      <c r="U12" s="5"/>
      <c r="V12" s="201"/>
      <c r="W12" s="202"/>
      <c r="X12" s="5"/>
      <c r="Y12" s="196"/>
      <c r="Z12" s="18" t="s">
        <v>157</v>
      </c>
      <c r="AA12" s="5"/>
    </row>
    <row r="13" spans="1:28" s="3" customFormat="1" ht="54" customHeight="1">
      <c r="A13" s="5"/>
      <c r="B13" s="5"/>
      <c r="C13" s="5"/>
      <c r="F13" s="5"/>
      <c r="G13" s="204"/>
      <c r="H13" s="59"/>
      <c r="I13" s="5"/>
      <c r="J13" s="201"/>
      <c r="K13" s="202"/>
      <c r="L13" s="5"/>
      <c r="M13" s="196"/>
      <c r="N13" s="19">
        <f>VLOOKUP(B3,出品作品一覧!$A$16:$L$255,7,FALSE)</f>
        <v>0</v>
      </c>
      <c r="O13" s="5"/>
      <c r="R13" s="5"/>
      <c r="S13" s="204"/>
      <c r="T13" s="59"/>
      <c r="U13" s="5"/>
      <c r="V13" s="201"/>
      <c r="W13" s="202"/>
      <c r="X13" s="5"/>
      <c r="Y13" s="196"/>
      <c r="Z13" s="19">
        <f>VLOOKUP(C3,出品作品一覧!$A$16:$L$255,7,FALSE)</f>
        <v>0</v>
      </c>
      <c r="AA13" s="5"/>
    </row>
    <row r="14" spans="1:28" s="3" customFormat="1" ht="55.5" customHeight="1">
      <c r="A14" s="5"/>
      <c r="B14" s="5"/>
      <c r="C14" s="5"/>
      <c r="F14" s="5"/>
      <c r="G14" s="205"/>
      <c r="H14" s="116" t="str">
        <f>IF(H11&gt;=2,"組"&amp;H11,"")</f>
        <v/>
      </c>
      <c r="I14" s="5"/>
      <c r="J14" s="201"/>
      <c r="K14" s="202"/>
      <c r="L14" s="5"/>
      <c r="M14" s="20" t="s">
        <v>158</v>
      </c>
      <c r="N14" s="20" t="s">
        <v>159</v>
      </c>
      <c r="O14" s="5"/>
      <c r="R14" s="5"/>
      <c r="S14" s="205"/>
      <c r="T14" s="116" t="str">
        <f>IF(T11&gt;=2,"組"&amp;T11,"")</f>
        <v/>
      </c>
      <c r="U14" s="5"/>
      <c r="V14" s="201"/>
      <c r="W14" s="202"/>
      <c r="X14" s="5"/>
      <c r="Y14" s="20" t="s">
        <v>158</v>
      </c>
      <c r="Z14" s="20" t="s">
        <v>159</v>
      </c>
      <c r="AA14" s="5"/>
    </row>
    <row r="15" spans="1:28" s="3" customFormat="1" ht="27" customHeight="1">
      <c r="A15" s="5"/>
      <c r="B15" s="5"/>
      <c r="C15" s="5"/>
      <c r="F15" s="21"/>
      <c r="G15" s="5"/>
      <c r="H15" s="5"/>
      <c r="I15" s="5"/>
      <c r="J15" s="5"/>
      <c r="K15" s="5"/>
      <c r="L15" s="5"/>
      <c r="M15" s="5"/>
      <c r="N15" s="5"/>
      <c r="O15" s="13"/>
      <c r="P15" s="4"/>
      <c r="R15" s="21"/>
      <c r="S15" s="5"/>
      <c r="T15" s="5"/>
      <c r="U15" s="5"/>
      <c r="V15" s="5"/>
      <c r="W15" s="5"/>
      <c r="X15" s="5"/>
      <c r="Y15" s="5"/>
      <c r="Z15" s="5"/>
      <c r="AA15" s="13"/>
      <c r="AB15" s="4"/>
    </row>
    <row r="16" spans="1:28" s="3" customFormat="1" ht="27" customHeight="1">
      <c r="A16" s="5"/>
      <c r="B16" s="5"/>
      <c r="C16" s="5"/>
      <c r="F16" s="14"/>
      <c r="G16" s="5"/>
      <c r="H16" s="5"/>
      <c r="I16" s="5"/>
      <c r="J16" s="5"/>
      <c r="K16" s="5"/>
      <c r="L16" s="5"/>
      <c r="M16" s="5"/>
      <c r="N16" s="5"/>
      <c r="O16" s="15"/>
      <c r="P16" s="4"/>
      <c r="R16" s="14"/>
      <c r="S16" s="5"/>
      <c r="T16" s="5"/>
      <c r="U16" s="5"/>
      <c r="V16" s="5"/>
      <c r="W16" s="5"/>
      <c r="X16" s="5"/>
      <c r="Y16" s="5"/>
      <c r="Z16" s="5"/>
      <c r="AA16" s="15"/>
      <c r="AB16" s="4"/>
    </row>
    <row r="17" spans="1:28" s="3" customFormat="1" ht="116.1" customHeight="1">
      <c r="A17" s="5"/>
      <c r="B17" s="5"/>
      <c r="C17" s="5"/>
      <c r="F17" s="5"/>
      <c r="G17" s="16" t="str">
        <f>IF(ISBLANK(VLOOKUP(B4,出品作品一覧[],3,FALSE)),"",VLOOKUP(B4,出品作品一覧[],2,FALSE))</f>
        <v/>
      </c>
      <c r="H17" s="58" t="s">
        <v>153</v>
      </c>
      <c r="I17" s="17"/>
      <c r="J17" s="201" t="s">
        <v>154</v>
      </c>
      <c r="K17" s="202" t="s">
        <v>155</v>
      </c>
      <c r="L17" s="5"/>
      <c r="M17" s="195" t="str">
        <f>出品作品一覧!$C$3</f>
        <v/>
      </c>
      <c r="N17" s="197">
        <f>VLOOKUP(B4,出品作品一覧!$A$16:$L$255,8,FALSE)</f>
        <v>0</v>
      </c>
      <c r="O17" s="5"/>
      <c r="R17" s="5"/>
      <c r="S17" s="16" t="str">
        <f>IF(ISBLANK(VLOOKUP(C4,出品作品一覧[],3,FALSE)),"",VLOOKUP(C4,出品作品一覧[],2,FALSE))</f>
        <v/>
      </c>
      <c r="T17" s="58" t="s">
        <v>153</v>
      </c>
      <c r="U17" s="17"/>
      <c r="V17" s="201" t="s">
        <v>154</v>
      </c>
      <c r="W17" s="202" t="s">
        <v>155</v>
      </c>
      <c r="X17" s="5"/>
      <c r="Y17" s="195" t="str">
        <f>出品作品一覧!$C$3</f>
        <v/>
      </c>
      <c r="Z17" s="197">
        <f>VLOOKUP(C4,出品作品一覧!$A$16:$L$255,8,FALSE)</f>
        <v>0</v>
      </c>
      <c r="AA17" s="5"/>
    </row>
    <row r="18" spans="1:28" s="3" customFormat="1" ht="27" customHeight="1">
      <c r="A18" s="5"/>
      <c r="B18" s="5"/>
      <c r="C18" s="5"/>
      <c r="F18" s="5"/>
      <c r="G18" s="199" t="s">
        <v>156</v>
      </c>
      <c r="H18" s="200"/>
      <c r="I18" s="5"/>
      <c r="J18" s="201"/>
      <c r="K18" s="202"/>
      <c r="L18" s="5"/>
      <c r="M18" s="196"/>
      <c r="N18" s="198"/>
      <c r="O18" s="5"/>
      <c r="R18" s="5"/>
      <c r="S18" s="199" t="s">
        <v>156</v>
      </c>
      <c r="T18" s="200"/>
      <c r="U18" s="5"/>
      <c r="V18" s="201"/>
      <c r="W18" s="202"/>
      <c r="X18" s="5"/>
      <c r="Y18" s="196"/>
      <c r="Z18" s="198"/>
      <c r="AA18" s="5"/>
    </row>
    <row r="19" spans="1:28" s="3" customFormat="1" ht="36" customHeight="1">
      <c r="A19" s="5"/>
      <c r="B19" s="5"/>
      <c r="C19" s="5"/>
      <c r="F19" s="5"/>
      <c r="G19" s="203">
        <f>VLOOKUP(B4,出品作品一覧!$A$16:$L$255,3,FALSE)</f>
        <v>0</v>
      </c>
      <c r="H19" s="60">
        <f>VLOOKUP(B4,出品作品一覧!$A$16:$L$255,5,FALSE)</f>
        <v>0</v>
      </c>
      <c r="I19" s="5"/>
      <c r="J19" s="201"/>
      <c r="K19" s="202"/>
      <c r="L19" s="5"/>
      <c r="M19" s="196"/>
      <c r="N19" s="198"/>
      <c r="O19" s="5"/>
      <c r="R19" s="5"/>
      <c r="S19" s="203">
        <f>VLOOKUP(C4,出品作品一覧!$A$16:$L$255,3,FALSE)</f>
        <v>0</v>
      </c>
      <c r="T19" s="60">
        <f>VLOOKUP(C4,出品作品一覧!$A$16:$L$255,5,FALSE)</f>
        <v>0</v>
      </c>
      <c r="U19" s="5"/>
      <c r="V19" s="201"/>
      <c r="W19" s="202"/>
      <c r="X19" s="5"/>
      <c r="Y19" s="196"/>
      <c r="Z19" s="198"/>
      <c r="AA19" s="5"/>
    </row>
    <row r="20" spans="1:28" s="3" customFormat="1" ht="48" customHeight="1">
      <c r="A20" s="5"/>
      <c r="B20" s="5"/>
      <c r="C20" s="5"/>
      <c r="F20" s="5"/>
      <c r="G20" s="204"/>
      <c r="H20" s="59"/>
      <c r="I20" s="5"/>
      <c r="J20" s="201"/>
      <c r="K20" s="202"/>
      <c r="L20" s="5"/>
      <c r="M20" s="196"/>
      <c r="N20" s="18" t="s">
        <v>157</v>
      </c>
      <c r="O20" s="5"/>
      <c r="R20" s="5"/>
      <c r="S20" s="204"/>
      <c r="T20" s="59"/>
      <c r="U20" s="5"/>
      <c r="V20" s="201"/>
      <c r="W20" s="202"/>
      <c r="X20" s="5"/>
      <c r="Y20" s="196"/>
      <c r="Z20" s="18" t="s">
        <v>157</v>
      </c>
      <c r="AA20" s="5"/>
    </row>
    <row r="21" spans="1:28" s="3" customFormat="1" ht="53.25" customHeight="1">
      <c r="A21" s="5"/>
      <c r="B21" s="5"/>
      <c r="C21" s="5"/>
      <c r="F21" s="5"/>
      <c r="G21" s="204"/>
      <c r="H21" s="59"/>
      <c r="I21" s="5"/>
      <c r="J21" s="201"/>
      <c r="K21" s="202"/>
      <c r="L21" s="5"/>
      <c r="M21" s="196"/>
      <c r="N21" s="19">
        <f>VLOOKUP(B4,出品作品一覧!$A$16:$L$255,7,FALSE)</f>
        <v>0</v>
      </c>
      <c r="O21" s="5"/>
      <c r="R21" s="5"/>
      <c r="S21" s="204"/>
      <c r="T21" s="59"/>
      <c r="U21" s="5"/>
      <c r="V21" s="201"/>
      <c r="W21" s="202"/>
      <c r="X21" s="5"/>
      <c r="Y21" s="196"/>
      <c r="Z21" s="19">
        <f>VLOOKUP(C4,出品作品一覧!$A$16:$L$255,7,FALSE)</f>
        <v>0</v>
      </c>
      <c r="AA21" s="5"/>
    </row>
    <row r="22" spans="1:28" s="3" customFormat="1" ht="54.75" customHeight="1">
      <c r="A22" s="5"/>
      <c r="B22" s="5"/>
      <c r="C22" s="5"/>
      <c r="F22" s="5"/>
      <c r="G22" s="205"/>
      <c r="H22" s="116" t="str">
        <f>IF(H19&gt;=2,"組"&amp;H19,"")</f>
        <v/>
      </c>
      <c r="I22" s="5"/>
      <c r="J22" s="201"/>
      <c r="K22" s="202"/>
      <c r="L22" s="5"/>
      <c r="M22" s="20" t="s">
        <v>158</v>
      </c>
      <c r="N22" s="20" t="s">
        <v>159</v>
      </c>
      <c r="O22" s="5"/>
      <c r="R22" s="5"/>
      <c r="S22" s="205"/>
      <c r="T22" s="116" t="str">
        <f>IF(T19&gt;=2,"組"&amp;T19,"")</f>
        <v/>
      </c>
      <c r="U22" s="5"/>
      <c r="V22" s="201"/>
      <c r="W22" s="202"/>
      <c r="X22" s="5"/>
      <c r="Y22" s="20" t="s">
        <v>158</v>
      </c>
      <c r="Z22" s="20" t="s">
        <v>159</v>
      </c>
      <c r="AA22" s="5"/>
    </row>
    <row r="23" spans="1:28" s="3" customFormat="1" ht="27" customHeight="1">
      <c r="A23" s="5"/>
      <c r="B23" s="5"/>
      <c r="C23" s="5"/>
      <c r="F23" s="21"/>
      <c r="G23" s="5"/>
      <c r="H23" s="5"/>
      <c r="I23" s="5"/>
      <c r="J23" s="5"/>
      <c r="K23" s="5"/>
      <c r="L23" s="5"/>
      <c r="M23" s="5"/>
      <c r="N23" s="5"/>
      <c r="O23" s="13"/>
      <c r="P23" s="4"/>
      <c r="R23" s="21"/>
      <c r="S23" s="5"/>
      <c r="T23" s="5"/>
      <c r="U23" s="5"/>
      <c r="V23" s="5"/>
      <c r="W23" s="5"/>
      <c r="X23" s="5"/>
      <c r="Y23" s="5"/>
      <c r="Z23" s="5"/>
      <c r="AA23" s="13"/>
      <c r="AB23" s="4"/>
    </row>
    <row r="24" spans="1:28" s="3" customFormat="1">
      <c r="A24" s="5"/>
      <c r="B24" s="5"/>
      <c r="C24" s="5"/>
      <c r="E24" s="5"/>
      <c r="F24" s="5"/>
      <c r="G24" s="5"/>
      <c r="H24" s="5"/>
      <c r="I24" s="5"/>
      <c r="J24" s="5" t="s">
        <v>160</v>
      </c>
      <c r="K24" s="5"/>
      <c r="L24" s="5"/>
      <c r="M24" s="5"/>
      <c r="N24" s="5"/>
      <c r="O24" s="5"/>
      <c r="P24" s="5"/>
      <c r="Q24" s="5"/>
      <c r="R24" s="5"/>
      <c r="S24" s="5"/>
      <c r="T24" s="5"/>
      <c r="U24" s="5"/>
      <c r="V24" s="5" t="s">
        <v>160</v>
      </c>
      <c r="W24" s="5"/>
      <c r="X24" s="5"/>
      <c r="Y24" s="5"/>
      <c r="Z24" s="5"/>
      <c r="AA24" s="5"/>
      <c r="AB24" s="5"/>
    </row>
    <row r="25" spans="1:28">
      <c r="E25" s="11"/>
      <c r="P25" s="11"/>
      <c r="Q25" s="12"/>
      <c r="AB25" s="12"/>
    </row>
    <row r="39" ht="27" customHeight="1"/>
    <row r="40" ht="77.25" customHeight="1"/>
    <row r="41" ht="45" customHeight="1"/>
    <row r="42" ht="55.5" customHeight="1"/>
    <row r="43" ht="66" customHeight="1"/>
    <row r="44" ht="48" customHeight="1"/>
    <row r="45" ht="78" customHeight="1"/>
    <row r="46" ht="27" customHeight="1"/>
    <row r="47" ht="77.25" customHeight="1"/>
    <row r="48" ht="45" customHeight="1"/>
  </sheetData>
  <mergeCells count="24">
    <mergeCell ref="G18:H18"/>
    <mergeCell ref="S18:T18"/>
    <mergeCell ref="J17:J22"/>
    <mergeCell ref="K17:K22"/>
    <mergeCell ref="M17:M21"/>
    <mergeCell ref="N17:N19"/>
    <mergeCell ref="G19:G22"/>
    <mergeCell ref="S19:S22"/>
    <mergeCell ref="Y17:Y21"/>
    <mergeCell ref="Z17:Z19"/>
    <mergeCell ref="Y9:Y13"/>
    <mergeCell ref="Z9:Z11"/>
    <mergeCell ref="G10:H10"/>
    <mergeCell ref="S10:T10"/>
    <mergeCell ref="J9:J14"/>
    <mergeCell ref="K9:K14"/>
    <mergeCell ref="M9:M13"/>
    <mergeCell ref="N9:N11"/>
    <mergeCell ref="V9:V14"/>
    <mergeCell ref="W9:W14"/>
    <mergeCell ref="G11:G14"/>
    <mergeCell ref="S11:S14"/>
    <mergeCell ref="V17:V22"/>
    <mergeCell ref="W17:W22"/>
  </mergeCells>
  <phoneticPr fontId="3"/>
  <conditionalFormatting sqref="N9 Z9 S11 G11:G14 N13 Z13 N17 Z17 G19 S19 N21 Z21">
    <cfRule type="cellIs" dxfId="12" priority="4" operator="equal">
      <formula>0</formula>
    </cfRule>
  </conditionalFormatting>
  <dataValidations count="1">
    <dataValidation imeMode="disabled" allowBlank="1" showInputMessage="1" showErrorMessage="1" sqref="B3:C4" xr:uid="{00000000-0002-0000-0300-000000000000}"/>
  </dataValidations>
  <printOptions horizontalCentered="1" verticalCentered="1"/>
  <pageMargins left="0.78740157480314965" right="0.78740157480314965" top="0.59055118110236227" bottom="0.59055118110236227" header="0.51181102362204722" footer="0.51181102362204722"/>
  <pageSetup paperSize="9" scale="89" orientation="portrait" r:id="rId1"/>
  <headerFooter alignWithMargins="0">
    <oddHeader>&amp;P ページ</oddHeader>
  </headerFooter>
  <colBreaks count="1" manualBreakCount="1">
    <brk id="16" min="6" max="2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2:AB48"/>
  <sheetViews>
    <sheetView zoomScale="75" zoomScaleNormal="75" workbookViewId="0">
      <selection activeCell="H10" sqref="H10:H13"/>
    </sheetView>
  </sheetViews>
  <sheetFormatPr defaultColWidth="13" defaultRowHeight="13.5"/>
  <cols>
    <col min="1" max="1" width="2.625" style="5" customWidth="1"/>
    <col min="2" max="3" width="4.5" style="5" bestFit="1" customWidth="1"/>
    <col min="4" max="4" width="3.375" style="5" customWidth="1"/>
    <col min="5" max="5" width="5.625" style="5" customWidth="1"/>
    <col min="6" max="6" width="3.625" style="5" customWidth="1"/>
    <col min="7" max="7" width="18.625" style="5" customWidth="1"/>
    <col min="8" max="8" width="4.625" style="5" customWidth="1"/>
    <col min="9" max="9" width="3.625" style="5" customWidth="1"/>
    <col min="10" max="11" width="8.625" style="5" customWidth="1"/>
    <col min="12" max="12" width="3.625" style="5" customWidth="1"/>
    <col min="13" max="13" width="6.625" style="5" customWidth="1"/>
    <col min="14" max="14" width="10.625" style="5" customWidth="1"/>
    <col min="15" max="15" width="3.625" style="5" customWidth="1"/>
    <col min="16" max="17" width="5.625" style="5" customWidth="1"/>
    <col min="18" max="18" width="3.625" style="5" customWidth="1"/>
    <col min="19" max="19" width="18.625" style="5" customWidth="1"/>
    <col min="20" max="20" width="4.625" style="5" customWidth="1"/>
    <col min="21" max="21" width="3.625" style="5" customWidth="1"/>
    <col min="22" max="23" width="8.625" style="5" customWidth="1"/>
    <col min="24" max="24" width="3.625" style="5" customWidth="1"/>
    <col min="25" max="25" width="6.625" style="5" customWidth="1"/>
    <col min="26" max="26" width="10.625" style="5" customWidth="1"/>
    <col min="27" max="27" width="3.625" style="5" customWidth="1"/>
    <col min="28" max="28" width="5.625" style="5" customWidth="1"/>
    <col min="29" max="16384" width="13" style="5"/>
  </cols>
  <sheetData>
    <row r="2" spans="1:28">
      <c r="B2" s="6" t="s">
        <v>151</v>
      </c>
    </row>
    <row r="3" spans="1:28">
      <c r="B3" s="7">
        <v>1</v>
      </c>
      <c r="C3" s="8">
        <f>MAX(B3:B4)+1</f>
        <v>3</v>
      </c>
      <c r="E3" s="9" t="s">
        <v>152</v>
      </c>
    </row>
    <row r="4" spans="1:28">
      <c r="B4" s="10">
        <f>B3+1</f>
        <v>2</v>
      </c>
      <c r="C4" s="10">
        <f>C3+1</f>
        <v>4</v>
      </c>
    </row>
    <row r="6" spans="1:28">
      <c r="E6" s="11"/>
      <c r="P6" s="11"/>
      <c r="Q6" s="12"/>
      <c r="AB6" s="12"/>
    </row>
    <row r="7" spans="1:28" s="3" customFormat="1">
      <c r="A7" s="5"/>
      <c r="B7" s="5"/>
      <c r="C7" s="5"/>
      <c r="E7" s="5"/>
      <c r="F7" s="13"/>
      <c r="G7" s="5"/>
      <c r="H7" s="5"/>
      <c r="I7" s="5"/>
      <c r="J7" s="5"/>
      <c r="K7" s="5"/>
      <c r="L7" s="5"/>
      <c r="M7" s="5"/>
      <c r="N7" s="5"/>
      <c r="O7" s="13"/>
      <c r="P7" s="5"/>
      <c r="Q7" s="5"/>
      <c r="R7" s="13"/>
      <c r="S7" s="5"/>
      <c r="T7" s="5"/>
      <c r="U7" s="5"/>
      <c r="V7" s="5"/>
      <c r="W7" s="5"/>
      <c r="X7" s="5"/>
      <c r="Y7" s="5"/>
      <c r="Z7" s="5"/>
      <c r="AA7" s="13"/>
      <c r="AB7" s="5"/>
    </row>
    <row r="8" spans="1:28" s="3" customFormat="1" ht="27" customHeight="1">
      <c r="A8" s="5"/>
      <c r="B8" s="5"/>
      <c r="C8" s="5"/>
      <c r="F8" s="14"/>
      <c r="G8" s="5"/>
      <c r="H8" s="5"/>
      <c r="I8" s="5"/>
      <c r="J8" s="5"/>
      <c r="K8" s="5"/>
      <c r="L8" s="5"/>
      <c r="M8" s="5"/>
      <c r="N8" s="5"/>
      <c r="O8" s="15"/>
      <c r="P8" s="4"/>
      <c r="R8" s="14"/>
      <c r="S8" s="5"/>
      <c r="T8" s="5"/>
      <c r="U8" s="5"/>
      <c r="V8" s="5"/>
      <c r="W8" s="5"/>
      <c r="X8" s="5"/>
      <c r="Y8" s="5"/>
      <c r="Z8" s="5"/>
      <c r="AA8" s="15"/>
      <c r="AB8" s="4"/>
    </row>
    <row r="9" spans="1:28" s="3" customFormat="1" ht="28.5" customHeight="1">
      <c r="A9" s="5"/>
      <c r="B9" s="5"/>
      <c r="C9" s="5"/>
      <c r="F9" s="5"/>
      <c r="G9" s="212" t="s">
        <v>248</v>
      </c>
      <c r="H9" s="213"/>
      <c r="I9" s="17"/>
      <c r="J9" s="201" t="s">
        <v>154</v>
      </c>
      <c r="K9" s="202" t="s">
        <v>155</v>
      </c>
      <c r="L9" s="5"/>
      <c r="M9" s="206" t="str">
        <f>出品作品一覧!$C$3</f>
        <v/>
      </c>
      <c r="N9" s="209">
        <f>VLOOKUP(B3,出品作品一覧[],8,FALSE)</f>
        <v>0</v>
      </c>
      <c r="O9" s="5"/>
      <c r="R9" s="5"/>
      <c r="S9" s="212" t="s">
        <v>248</v>
      </c>
      <c r="T9" s="213"/>
      <c r="U9" s="17"/>
      <c r="V9" s="201" t="s">
        <v>154</v>
      </c>
      <c r="W9" s="202" t="s">
        <v>155</v>
      </c>
      <c r="X9" s="5"/>
      <c r="Y9" s="206" t="str">
        <f>出品作品一覧!$C$3</f>
        <v/>
      </c>
      <c r="Z9" s="209">
        <f>VLOOKUP(C3,出品作品一覧[],8,FALSE)</f>
        <v>0</v>
      </c>
      <c r="AA9" s="5"/>
    </row>
    <row r="10" spans="1:28" s="3" customFormat="1" ht="153.75" customHeight="1">
      <c r="A10" s="5"/>
      <c r="B10" s="5"/>
      <c r="C10" s="5"/>
      <c r="F10" s="157"/>
      <c r="G10" s="214">
        <f>VLOOKUP(B3,出品作品一覧[],3,FALSE)</f>
        <v>0</v>
      </c>
      <c r="H10" s="217">
        <f>VLOOKUP(B3,出品作品一覧[],4,FALSE)</f>
        <v>0</v>
      </c>
      <c r="I10" s="5"/>
      <c r="J10" s="201"/>
      <c r="K10" s="202"/>
      <c r="L10" s="5"/>
      <c r="M10" s="207"/>
      <c r="N10" s="210"/>
      <c r="O10" s="5"/>
      <c r="R10" s="5"/>
      <c r="S10" s="214">
        <f>VLOOKUP(C3,出品作品一覧[],3,FALSE)</f>
        <v>0</v>
      </c>
      <c r="T10" s="217">
        <f>VLOOKUP(C3,出品作品一覧[],4,FALSE)</f>
        <v>0</v>
      </c>
      <c r="U10" s="5"/>
      <c r="V10" s="201"/>
      <c r="W10" s="202"/>
      <c r="X10" s="5"/>
      <c r="Y10" s="207"/>
      <c r="Z10" s="211"/>
      <c r="AA10" s="5"/>
    </row>
    <row r="11" spans="1:28" s="3" customFormat="1" ht="28.5" customHeight="1">
      <c r="A11" s="5"/>
      <c r="B11" s="5"/>
      <c r="C11" s="5"/>
      <c r="F11" s="157"/>
      <c r="G11" s="215"/>
      <c r="H11" s="218"/>
      <c r="I11" s="5"/>
      <c r="J11" s="201"/>
      <c r="K11" s="202"/>
      <c r="L11" s="5"/>
      <c r="M11" s="207"/>
      <c r="N11" s="161" t="s">
        <v>251</v>
      </c>
      <c r="O11" s="5"/>
      <c r="R11" s="5"/>
      <c r="S11" s="215"/>
      <c r="T11" s="218"/>
      <c r="U11" s="5"/>
      <c r="V11" s="201"/>
      <c r="W11" s="202"/>
      <c r="X11" s="5"/>
      <c r="Y11" s="207"/>
      <c r="Z11" s="165" t="s">
        <v>251</v>
      </c>
      <c r="AA11" s="5"/>
    </row>
    <row r="12" spans="1:28" s="3" customFormat="1" ht="30" customHeight="1">
      <c r="A12" s="5"/>
      <c r="B12" s="5"/>
      <c r="C12" s="5"/>
      <c r="F12" s="157"/>
      <c r="G12" s="215"/>
      <c r="H12" s="218"/>
      <c r="I12" s="5"/>
      <c r="J12" s="201"/>
      <c r="K12" s="202"/>
      <c r="L12" s="5"/>
      <c r="M12" s="208"/>
      <c r="N12" s="163">
        <f>VLOOKUP(B3,出品作品一覧[],7,FALSE)</f>
        <v>0</v>
      </c>
      <c r="O12" s="5"/>
      <c r="R12" s="5"/>
      <c r="S12" s="215"/>
      <c r="T12" s="218"/>
      <c r="U12" s="5"/>
      <c r="V12" s="201"/>
      <c r="W12" s="202"/>
      <c r="X12" s="5"/>
      <c r="Y12" s="208"/>
      <c r="Z12" s="163">
        <f>VLOOKUP(C3,出品作品一覧[],7,FALSE)</f>
        <v>0</v>
      </c>
      <c r="AA12" s="5"/>
    </row>
    <row r="13" spans="1:28" s="3" customFormat="1" ht="32.25" customHeight="1">
      <c r="A13" s="5"/>
      <c r="B13" s="5"/>
      <c r="C13" s="5"/>
      <c r="F13" s="157"/>
      <c r="G13" s="215"/>
      <c r="H13" s="218"/>
      <c r="I13" s="158"/>
      <c r="J13" s="201"/>
      <c r="K13" s="202"/>
      <c r="L13" s="5"/>
      <c r="M13" s="154" t="s">
        <v>252</v>
      </c>
      <c r="N13" s="20" t="s">
        <v>249</v>
      </c>
      <c r="O13" s="5"/>
      <c r="R13" s="5"/>
      <c r="S13" s="215"/>
      <c r="T13" s="218"/>
      <c r="U13" s="158"/>
      <c r="V13" s="201"/>
      <c r="W13" s="202"/>
      <c r="X13" s="5"/>
      <c r="Y13" s="154" t="s">
        <v>252</v>
      </c>
      <c r="Z13" s="20" t="s">
        <v>249</v>
      </c>
      <c r="AA13" s="5"/>
    </row>
    <row r="14" spans="1:28" s="3" customFormat="1" ht="51.75" customHeight="1">
      <c r="A14" s="5"/>
      <c r="B14" s="5"/>
      <c r="C14" s="5"/>
      <c r="F14" s="159"/>
      <c r="G14" s="216"/>
      <c r="H14" s="160" t="str">
        <f>IF(VLOOKUP(B3,出品作品一覧[],5,FALSE)&gt;=2,"組"&amp;VLOOKUP(B3,出品作品一覧[],5,FALSE),"")</f>
        <v/>
      </c>
      <c r="I14" s="158"/>
      <c r="J14" s="201"/>
      <c r="K14" s="202"/>
      <c r="L14" s="5"/>
      <c r="M14" s="162" t="s">
        <v>250</v>
      </c>
      <c r="N14" s="164" t="str">
        <f>IF(ISBLANK(VLOOKUP(B3,出品作品一覧[],3,FALSE)),"",VLOOKUP(B3,出品作品一覧[],2,FALSE))</f>
        <v/>
      </c>
      <c r="O14" s="158"/>
      <c r="P14" s="4"/>
      <c r="R14" s="159"/>
      <c r="S14" s="216"/>
      <c r="T14" s="160" t="str">
        <f>IF(VLOOKUP(C3,出品作品一覧[],5,FALSE)&gt;=2,"組"&amp;VLOOKUP(C3,出品作品一覧[],5,FALSE),"")</f>
        <v/>
      </c>
      <c r="U14" s="158"/>
      <c r="V14" s="201"/>
      <c r="W14" s="202"/>
      <c r="X14" s="5"/>
      <c r="Y14" s="162" t="s">
        <v>250</v>
      </c>
      <c r="Z14" s="164" t="str">
        <f>IF(ISBLANK(VLOOKUP(C3,出品作品一覧[],3,FALSE)),"",VLOOKUP(C3,出品作品一覧[],2,FALSE))</f>
        <v/>
      </c>
      <c r="AA14" s="5"/>
      <c r="AB14" s="4"/>
    </row>
    <row r="15" spans="1:28" s="3" customFormat="1" ht="27" customHeight="1">
      <c r="A15" s="5"/>
      <c r="B15" s="5"/>
      <c r="C15" s="5"/>
      <c r="F15" s="21"/>
      <c r="G15" s="5"/>
      <c r="H15" s="5"/>
      <c r="I15" s="5"/>
      <c r="J15" s="5"/>
      <c r="K15" s="5"/>
      <c r="L15" s="5"/>
      <c r="M15" s="5"/>
      <c r="N15" s="5"/>
      <c r="O15" s="13"/>
      <c r="P15" s="4"/>
      <c r="R15" s="21"/>
      <c r="S15" s="5"/>
      <c r="T15" s="5"/>
      <c r="U15" s="5"/>
      <c r="V15" s="5"/>
      <c r="W15" s="5"/>
      <c r="X15" s="5"/>
      <c r="Y15" s="5"/>
      <c r="Z15" s="5"/>
      <c r="AA15" s="13"/>
      <c r="AB15" s="4"/>
    </row>
    <row r="16" spans="1:28" s="3" customFormat="1" ht="27" customHeight="1">
      <c r="A16" s="5"/>
      <c r="B16" s="5"/>
      <c r="C16" s="5"/>
      <c r="F16" s="4"/>
      <c r="G16" s="5"/>
      <c r="H16" s="5"/>
      <c r="I16" s="5"/>
      <c r="J16" s="5"/>
      <c r="K16" s="5"/>
      <c r="L16" s="5"/>
      <c r="M16" s="5"/>
      <c r="N16" s="5"/>
      <c r="O16" s="5"/>
      <c r="P16" s="4"/>
      <c r="R16" s="4"/>
      <c r="S16" s="5"/>
      <c r="T16" s="5"/>
      <c r="U16" s="5"/>
      <c r="V16" s="5"/>
      <c r="W16" s="5"/>
      <c r="X16" s="5"/>
      <c r="Y16" s="5"/>
      <c r="Z16" s="5"/>
      <c r="AA16" s="5"/>
      <c r="AB16" s="4"/>
    </row>
    <row r="17" spans="1:28" s="3" customFormat="1" ht="28.5" customHeight="1">
      <c r="A17" s="5"/>
      <c r="B17" s="5"/>
      <c r="C17" s="5"/>
      <c r="F17" s="5"/>
      <c r="G17" s="212" t="s">
        <v>248</v>
      </c>
      <c r="H17" s="213"/>
      <c r="I17" s="17"/>
      <c r="J17" s="201" t="s">
        <v>154</v>
      </c>
      <c r="K17" s="202" t="s">
        <v>155</v>
      </c>
      <c r="L17" s="5"/>
      <c r="M17" s="206" t="str">
        <f>出品作品一覧!$C$3</f>
        <v/>
      </c>
      <c r="N17" s="209">
        <f>VLOOKUP(B4,出品作品一覧[],8,FALSE)</f>
        <v>0</v>
      </c>
      <c r="O17" s="5"/>
      <c r="R17" s="5"/>
      <c r="S17" s="212" t="s">
        <v>248</v>
      </c>
      <c r="T17" s="213"/>
      <c r="U17" s="17"/>
      <c r="V17" s="201" t="s">
        <v>154</v>
      </c>
      <c r="W17" s="202" t="s">
        <v>155</v>
      </c>
      <c r="X17" s="5"/>
      <c r="Y17" s="206" t="str">
        <f>出品作品一覧!$C$3</f>
        <v/>
      </c>
      <c r="Z17" s="209">
        <f>VLOOKUP(C4,出品作品一覧[],8,FALSE)</f>
        <v>0</v>
      </c>
      <c r="AA17" s="5"/>
    </row>
    <row r="18" spans="1:28" s="3" customFormat="1" ht="153.75" customHeight="1">
      <c r="A18" s="5"/>
      <c r="B18" s="5"/>
      <c r="C18" s="5"/>
      <c r="F18" s="5"/>
      <c r="G18" s="214">
        <f>VLOOKUP(B4,出品作品一覧[],3,FALSE)</f>
        <v>0</v>
      </c>
      <c r="H18" s="217">
        <f>VLOOKUP(B4,出品作品一覧[],4,FALSE)</f>
        <v>0</v>
      </c>
      <c r="I18" s="5"/>
      <c r="J18" s="201"/>
      <c r="K18" s="202"/>
      <c r="L18" s="5"/>
      <c r="M18" s="207"/>
      <c r="N18" s="210"/>
      <c r="O18" s="5"/>
      <c r="R18" s="5"/>
      <c r="S18" s="214">
        <f>VLOOKUP(C4,出品作品一覧[],3,FALSE)</f>
        <v>0</v>
      </c>
      <c r="T18" s="217">
        <f>VLOOKUP(C4,出品作品一覧[],4,FALSE)</f>
        <v>0</v>
      </c>
      <c r="U18" s="5"/>
      <c r="V18" s="201"/>
      <c r="W18" s="202"/>
      <c r="X18" s="5"/>
      <c r="Y18" s="207"/>
      <c r="Z18" s="210"/>
      <c r="AA18" s="5"/>
    </row>
    <row r="19" spans="1:28" s="3" customFormat="1" ht="28.5" customHeight="1">
      <c r="A19" s="5"/>
      <c r="B19" s="5"/>
      <c r="C19" s="5"/>
      <c r="F19" s="5"/>
      <c r="G19" s="215"/>
      <c r="H19" s="218"/>
      <c r="I19" s="5"/>
      <c r="J19" s="201"/>
      <c r="K19" s="202"/>
      <c r="L19" s="5"/>
      <c r="M19" s="207"/>
      <c r="N19" s="165" t="s">
        <v>251</v>
      </c>
      <c r="O19" s="5"/>
      <c r="R19" s="5"/>
      <c r="S19" s="215"/>
      <c r="T19" s="218"/>
      <c r="U19" s="5"/>
      <c r="V19" s="201"/>
      <c r="W19" s="202"/>
      <c r="X19" s="5"/>
      <c r="Y19" s="207"/>
      <c r="Z19" s="165" t="s">
        <v>251</v>
      </c>
      <c r="AA19" s="5"/>
    </row>
    <row r="20" spans="1:28" s="3" customFormat="1" ht="30" customHeight="1">
      <c r="A20" s="5"/>
      <c r="B20" s="5"/>
      <c r="C20" s="5"/>
      <c r="F20" s="5"/>
      <c r="G20" s="215"/>
      <c r="H20" s="218"/>
      <c r="I20" s="5"/>
      <c r="J20" s="201"/>
      <c r="K20" s="202"/>
      <c r="L20" s="5"/>
      <c r="M20" s="208"/>
      <c r="N20" s="163">
        <f>VLOOKUP(B4,出品作品一覧[],7,FALSE)</f>
        <v>0</v>
      </c>
      <c r="O20" s="5"/>
      <c r="R20" s="5"/>
      <c r="S20" s="215"/>
      <c r="T20" s="218"/>
      <c r="U20" s="5"/>
      <c r="V20" s="201"/>
      <c r="W20" s="202"/>
      <c r="X20" s="5"/>
      <c r="Y20" s="208"/>
      <c r="Z20" s="163">
        <f>VLOOKUP(C4,出品作品一覧[],7,FALSE)</f>
        <v>0</v>
      </c>
      <c r="AA20" s="5"/>
    </row>
    <row r="21" spans="1:28" s="3" customFormat="1" ht="32.25" customHeight="1">
      <c r="A21" s="5"/>
      <c r="B21" s="5"/>
      <c r="C21" s="5"/>
      <c r="F21" s="5"/>
      <c r="G21" s="215"/>
      <c r="H21" s="218"/>
      <c r="I21" s="158"/>
      <c r="J21" s="201"/>
      <c r="K21" s="202"/>
      <c r="L21" s="5"/>
      <c r="M21" s="154" t="s">
        <v>252</v>
      </c>
      <c r="N21" s="20" t="s">
        <v>249</v>
      </c>
      <c r="O21" s="5"/>
      <c r="R21" s="5"/>
      <c r="S21" s="215"/>
      <c r="T21" s="218"/>
      <c r="U21" s="158"/>
      <c r="V21" s="201"/>
      <c r="W21" s="202"/>
      <c r="X21" s="5"/>
      <c r="Y21" s="154" t="s">
        <v>252</v>
      </c>
      <c r="Z21" s="20" t="s">
        <v>249</v>
      </c>
      <c r="AA21" s="5"/>
    </row>
    <row r="22" spans="1:28" s="3" customFormat="1" ht="51.75" customHeight="1">
      <c r="A22" s="5"/>
      <c r="B22" s="5"/>
      <c r="C22" s="5"/>
      <c r="F22" s="5"/>
      <c r="G22" s="216"/>
      <c r="H22" s="160" t="str">
        <f>IF(VLOOKUP(B4,出品作品一覧[],5,FALSE)&gt;=2,"組"&amp;VLOOKUP(B4,出品作品一覧[],5,FALSE),"")</f>
        <v/>
      </c>
      <c r="I22" s="158"/>
      <c r="J22" s="201"/>
      <c r="K22" s="202"/>
      <c r="L22" s="5"/>
      <c r="M22" s="162" t="s">
        <v>250</v>
      </c>
      <c r="N22" s="164" t="str">
        <f>IF(ISBLANK(VLOOKUP(B4,出品作品一覧[],3,FALSE)),"",VLOOKUP(B4,出品作品一覧[],2,FALSE))</f>
        <v/>
      </c>
      <c r="O22" s="158"/>
      <c r="P22" s="4"/>
      <c r="R22" s="159"/>
      <c r="S22" s="216"/>
      <c r="T22" s="166" t="str">
        <f>IF(VLOOKUP(C4,出品作品一覧[],5,FALSE)&gt;=2,"組"&amp;VLOOKUP(C4,出品作品一覧[],5,FALSE),"")</f>
        <v/>
      </c>
      <c r="U22" s="158"/>
      <c r="V22" s="201"/>
      <c r="W22" s="202"/>
      <c r="X22" s="5"/>
      <c r="Y22" s="162" t="s">
        <v>250</v>
      </c>
      <c r="Z22" s="164" t="str">
        <f>IF(ISBLANK(VLOOKUP(C4,出品作品一覧[],3,FALSE)),"",VLOOKUP(C4,出品作品一覧[],2,FALSE))</f>
        <v/>
      </c>
      <c r="AA22" s="5"/>
    </row>
    <row r="23" spans="1:28" s="3" customFormat="1" ht="27" customHeight="1">
      <c r="A23" s="5"/>
      <c r="B23" s="5"/>
      <c r="C23" s="5"/>
      <c r="F23" s="21"/>
      <c r="G23" s="5"/>
      <c r="H23" s="5"/>
      <c r="I23" s="5"/>
      <c r="J23" s="5"/>
      <c r="K23" s="5"/>
      <c r="L23" s="5"/>
      <c r="M23" s="5"/>
      <c r="N23" s="5"/>
      <c r="O23" s="13"/>
      <c r="P23" s="4"/>
      <c r="R23" s="21"/>
      <c r="S23" s="5"/>
      <c r="T23" s="5"/>
      <c r="U23" s="5"/>
      <c r="V23" s="5"/>
      <c r="W23" s="5"/>
      <c r="X23" s="5"/>
      <c r="Y23" s="5"/>
      <c r="Z23" s="5"/>
      <c r="AA23" s="13"/>
      <c r="AB23" s="4"/>
    </row>
    <row r="24" spans="1:28" s="3" customFormat="1">
      <c r="A24" s="5"/>
      <c r="B24" s="5"/>
      <c r="C24" s="5"/>
      <c r="E24" s="5"/>
      <c r="F24" s="5"/>
      <c r="G24" s="5"/>
      <c r="H24" s="5"/>
      <c r="I24" s="5"/>
      <c r="J24" s="5" t="s">
        <v>160</v>
      </c>
      <c r="K24" s="5"/>
      <c r="L24" s="5"/>
      <c r="M24" s="5"/>
      <c r="N24" s="5"/>
      <c r="O24" s="5"/>
      <c r="P24" s="5"/>
      <c r="Q24" s="5"/>
      <c r="R24" s="5"/>
      <c r="S24" s="5"/>
      <c r="T24" s="5"/>
      <c r="U24" s="5"/>
      <c r="V24" s="5" t="s">
        <v>160</v>
      </c>
      <c r="W24" s="5"/>
      <c r="X24" s="5"/>
      <c r="Y24" s="5"/>
      <c r="Z24" s="5"/>
      <c r="AA24" s="5"/>
      <c r="AB24" s="5"/>
    </row>
    <row r="25" spans="1:28">
      <c r="E25" s="11"/>
      <c r="P25" s="11"/>
      <c r="Q25" s="12"/>
      <c r="AB25" s="12"/>
    </row>
    <row r="39" ht="27" customHeight="1"/>
    <row r="40" ht="77.25" customHeight="1"/>
    <row r="41" ht="45" customHeight="1"/>
    <row r="42" ht="55.5" customHeight="1"/>
    <row r="43" ht="66" customHeight="1"/>
    <row r="44" ht="48" customHeight="1"/>
    <row r="45" ht="78" customHeight="1"/>
    <row r="46" ht="27" customHeight="1"/>
    <row r="47" ht="77.25" customHeight="1"/>
    <row r="48" ht="45" customHeight="1"/>
  </sheetData>
  <mergeCells count="28">
    <mergeCell ref="V17:V22"/>
    <mergeCell ref="G17:H17"/>
    <mergeCell ref="M17:M20"/>
    <mergeCell ref="N17:N18"/>
    <mergeCell ref="S17:T17"/>
    <mergeCell ref="G18:G22"/>
    <mergeCell ref="H18:H21"/>
    <mergeCell ref="S18:S22"/>
    <mergeCell ref="T18:T21"/>
    <mergeCell ref="J17:J22"/>
    <mergeCell ref="K17:K22"/>
    <mergeCell ref="S9:T9"/>
    <mergeCell ref="S10:S14"/>
    <mergeCell ref="V9:V14"/>
    <mergeCell ref="W9:W14"/>
    <mergeCell ref="T10:T13"/>
    <mergeCell ref="G9:H9"/>
    <mergeCell ref="M9:M12"/>
    <mergeCell ref="N9:N10"/>
    <mergeCell ref="G10:G14"/>
    <mergeCell ref="H10:H13"/>
    <mergeCell ref="J9:J14"/>
    <mergeCell ref="K9:K14"/>
    <mergeCell ref="W17:W22"/>
    <mergeCell ref="Y17:Y20"/>
    <mergeCell ref="Z17:Z18"/>
    <mergeCell ref="Y9:Y12"/>
    <mergeCell ref="Z9:Z10"/>
  </mergeCells>
  <phoneticPr fontId="3"/>
  <conditionalFormatting sqref="N9 G10:G13 N12">
    <cfRule type="cellIs" dxfId="11" priority="4" operator="equal">
      <formula>0</formula>
    </cfRule>
  </conditionalFormatting>
  <conditionalFormatting sqref="N17 G18:G21 N20">
    <cfRule type="cellIs" dxfId="10" priority="2" operator="equal">
      <formula>0</formula>
    </cfRule>
  </conditionalFormatting>
  <conditionalFormatting sqref="Z9 S10:S13 Z12">
    <cfRule type="cellIs" dxfId="9" priority="3" operator="equal">
      <formula>0</formula>
    </cfRule>
  </conditionalFormatting>
  <conditionalFormatting sqref="Z17 S18:S21 Z20">
    <cfRule type="cellIs" dxfId="8" priority="1" operator="equal">
      <formula>0</formula>
    </cfRule>
  </conditionalFormatting>
  <dataValidations count="1">
    <dataValidation imeMode="disabled" allowBlank="1" showInputMessage="1" showErrorMessage="1" sqref="B3:C4" xr:uid="{00000000-0002-0000-0400-000000000000}"/>
  </dataValidations>
  <printOptions horizontalCentered="1" verticalCentered="1"/>
  <pageMargins left="0.78740157480314965" right="0.78740157480314965" top="0.59055118110236227" bottom="0.59055118110236227" header="0.51181102362204722" footer="0.51181102362204722"/>
  <pageSetup paperSize="9" scale="89" orientation="portrait" r:id="rId1"/>
  <headerFooter alignWithMargins="0">
    <oddHeader>&amp;P ページ</oddHeader>
  </headerFooter>
  <colBreaks count="1" manualBreakCount="1">
    <brk id="16" min="6" max="2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B2:I25"/>
  <sheetViews>
    <sheetView workbookViewId="0">
      <selection activeCell="H9" sqref="H9"/>
    </sheetView>
  </sheetViews>
  <sheetFormatPr defaultColWidth="9" defaultRowHeight="13.5"/>
  <cols>
    <col min="1" max="4" width="3.5" style="3" customWidth="1"/>
    <col min="5" max="5" width="8.625" style="3" customWidth="1"/>
    <col min="6" max="6" width="11.375" style="3" customWidth="1"/>
    <col min="7" max="7" width="40.125" style="3" customWidth="1"/>
    <col min="8" max="8" width="12.625" style="3" customWidth="1"/>
    <col min="9" max="9" width="8.625" style="4" customWidth="1"/>
    <col min="10" max="10" width="3.5" style="3" customWidth="1"/>
    <col min="11" max="16384" width="9" style="3"/>
  </cols>
  <sheetData>
    <row r="2" spans="2:9">
      <c r="B2" s="22">
        <v>1</v>
      </c>
      <c r="C2" s="6" t="s">
        <v>166</v>
      </c>
    </row>
    <row r="3" spans="2:9">
      <c r="B3" s="23">
        <f>B2+1</f>
        <v>2</v>
      </c>
      <c r="D3" s="9" t="s">
        <v>167</v>
      </c>
    </row>
    <row r="4" spans="2:9">
      <c r="B4" s="23">
        <f>B3+1</f>
        <v>3</v>
      </c>
    </row>
    <row r="5" spans="2:9">
      <c r="B5" s="23">
        <f>B4+1</f>
        <v>4</v>
      </c>
    </row>
    <row r="7" spans="2:9">
      <c r="E7" s="24"/>
      <c r="I7" s="25"/>
    </row>
    <row r="8" spans="2:9" ht="50.25" customHeight="1">
      <c r="E8" s="4" t="s">
        <v>168</v>
      </c>
      <c r="I8" s="4" t="s">
        <v>169</v>
      </c>
    </row>
    <row r="9" spans="2:9" ht="50.25" customHeight="1">
      <c r="F9" s="26" t="s">
        <v>170</v>
      </c>
      <c r="G9" s="26" t="str">
        <f>出品作品一覧!$C$3</f>
        <v/>
      </c>
      <c r="H9" s="27">
        <f>VLOOKUP(B2,出品作品一覧!$A$16:$L$255,7,FALSE)</f>
        <v>0</v>
      </c>
    </row>
    <row r="10" spans="2:9" ht="50.25" customHeight="1">
      <c r="F10" s="26" t="s">
        <v>171</v>
      </c>
      <c r="G10" s="219" t="str">
        <f>IF(H9=0,"",VLOOKUP(B2,出品作品一覧!$A$16:$L$255,3,FALSE))</f>
        <v/>
      </c>
      <c r="H10" s="219"/>
    </row>
    <row r="11" spans="2:9" ht="50.25" customHeight="1">
      <c r="F11" s="26" t="s">
        <v>172</v>
      </c>
      <c r="G11" s="219" t="str">
        <f>IF(H9=0,"",VLOOKUP(B2,出品作品一覧!$A$16:$L$255,8,FALSE))</f>
        <v/>
      </c>
      <c r="H11" s="219"/>
    </row>
    <row r="12" spans="2:9" ht="50.25" customHeight="1">
      <c r="E12" s="4" t="s">
        <v>173</v>
      </c>
      <c r="I12" s="4" t="s">
        <v>169</v>
      </c>
    </row>
    <row r="13" spans="2:9" ht="50.25" customHeight="1">
      <c r="F13" s="26" t="s">
        <v>170</v>
      </c>
      <c r="G13" s="26" t="str">
        <f>出品作品一覧!$C$3</f>
        <v/>
      </c>
      <c r="H13" s="27">
        <f>VLOOKUP(B3,出品作品一覧!$A$16:$L$255,7,FALSE)</f>
        <v>0</v>
      </c>
    </row>
    <row r="14" spans="2:9" ht="50.25" customHeight="1">
      <c r="F14" s="26" t="s">
        <v>171</v>
      </c>
      <c r="G14" s="219" t="str">
        <f>IF(H13=0,"",VLOOKUP(B3,出品作品一覧!$A$16:$L$255,3,FALSE))</f>
        <v/>
      </c>
      <c r="H14" s="219"/>
    </row>
    <row r="15" spans="2:9" ht="50.25" customHeight="1">
      <c r="F15" s="26" t="s">
        <v>172</v>
      </c>
      <c r="G15" s="219" t="str">
        <f>IF(H13=0,"",VLOOKUP(B3,出品作品一覧!$A$16:$L$255,8,FALSE))</f>
        <v/>
      </c>
      <c r="H15" s="219"/>
    </row>
    <row r="16" spans="2:9" ht="50.25" customHeight="1">
      <c r="E16" s="4" t="s">
        <v>173</v>
      </c>
      <c r="I16" s="4" t="s">
        <v>169</v>
      </c>
    </row>
    <row r="17" spans="5:9" ht="50.25" customHeight="1">
      <c r="F17" s="26" t="s">
        <v>170</v>
      </c>
      <c r="G17" s="26" t="str">
        <f>出品作品一覧!$C$3</f>
        <v/>
      </c>
      <c r="H17" s="27">
        <f>VLOOKUP(B4,出品作品一覧!$A$16:$L$255,7,FALSE)</f>
        <v>0</v>
      </c>
    </row>
    <row r="18" spans="5:9" ht="50.25" customHeight="1">
      <c r="F18" s="26" t="s">
        <v>171</v>
      </c>
      <c r="G18" s="219" t="str">
        <f>IF(H17=0,"",VLOOKUP(B4,出品作品一覧!$A$16:$L$255,3,FALSE))</f>
        <v/>
      </c>
      <c r="H18" s="219"/>
    </row>
    <row r="19" spans="5:9" ht="50.25" customHeight="1">
      <c r="F19" s="26" t="s">
        <v>172</v>
      </c>
      <c r="G19" s="219" t="str">
        <f>IF(H17=0,"",VLOOKUP(B4,出品作品一覧!$A$16:$L$255,8,FALSE))</f>
        <v/>
      </c>
      <c r="H19" s="219"/>
    </row>
    <row r="20" spans="5:9" ht="50.25" customHeight="1">
      <c r="E20" s="4" t="s">
        <v>173</v>
      </c>
      <c r="I20" s="4" t="s">
        <v>169</v>
      </c>
    </row>
    <row r="21" spans="5:9" ht="50.25" customHeight="1">
      <c r="F21" s="26" t="s">
        <v>170</v>
      </c>
      <c r="G21" s="26" t="str">
        <f>出品作品一覧!$C$3</f>
        <v/>
      </c>
      <c r="H21" s="27">
        <f>VLOOKUP(B5,出品作品一覧!$A$16:$L$255,7,FALSE)</f>
        <v>0</v>
      </c>
    </row>
    <row r="22" spans="5:9" ht="50.25" customHeight="1">
      <c r="F22" s="26" t="s">
        <v>171</v>
      </c>
      <c r="G22" s="219" t="str">
        <f>IF(H21=0,"",VLOOKUP(B5,出品作品一覧!$A$16:$L$255,3,FALSE))</f>
        <v/>
      </c>
      <c r="H22" s="219"/>
    </row>
    <row r="23" spans="5:9" ht="50.25" customHeight="1">
      <c r="F23" s="26" t="s">
        <v>172</v>
      </c>
      <c r="G23" s="219" t="str">
        <f>IF(H21=0,"",VLOOKUP(B5,出品作品一覧!$A$16:$L$255,8,FALSE))</f>
        <v/>
      </c>
      <c r="H23" s="219"/>
    </row>
    <row r="24" spans="5:9" ht="50.25" customHeight="1">
      <c r="E24" s="4" t="s">
        <v>174</v>
      </c>
      <c r="I24" s="4" t="s">
        <v>169</v>
      </c>
    </row>
    <row r="25" spans="5:9">
      <c r="E25" s="11"/>
      <c r="I25" s="25"/>
    </row>
  </sheetData>
  <mergeCells count="8">
    <mergeCell ref="G22:H22"/>
    <mergeCell ref="G23:H23"/>
    <mergeCell ref="G10:H10"/>
    <mergeCell ref="G11:H11"/>
    <mergeCell ref="G14:H14"/>
    <mergeCell ref="G15:H15"/>
    <mergeCell ref="G18:H18"/>
    <mergeCell ref="G19:H19"/>
  </mergeCells>
  <phoneticPr fontId="3"/>
  <conditionalFormatting sqref="H9 H13 H17 H21">
    <cfRule type="cellIs" dxfId="7" priority="1" operator="equal">
      <formula>0</formula>
    </cfRule>
  </conditionalFormatting>
  <printOptions verticalCentered="1"/>
  <pageMargins left="0.78740157480314965" right="0.78740157480314965" top="0.78740157480314965" bottom="0.78740157480314965" header="0.51181102362204722" footer="0.51181102362204722"/>
  <pageSetup paperSize="9" scale="78" orientation="portrait" r:id="rId1"/>
  <headerFooter alignWithMargins="0">
    <oddHeader>&amp;P ページ</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Y23"/>
  <sheetViews>
    <sheetView zoomScaleNormal="100" workbookViewId="0">
      <selection activeCell="J19" sqref="J19:L19"/>
    </sheetView>
  </sheetViews>
  <sheetFormatPr defaultColWidth="9" defaultRowHeight="13.5"/>
  <cols>
    <col min="1" max="1" width="4.625" style="3" customWidth="1"/>
    <col min="2" max="2" width="10.625" style="3" customWidth="1"/>
    <col min="3" max="3" width="10" style="3" customWidth="1"/>
    <col min="4" max="4" width="20" style="3" customWidth="1"/>
    <col min="5" max="5" width="4.5" style="3" customWidth="1"/>
    <col min="6" max="6" width="6.625" style="3" customWidth="1"/>
    <col min="7" max="7" width="4.625" style="3" customWidth="1"/>
    <col min="8" max="8" width="10.625" style="3" customWidth="1"/>
    <col min="9" max="9" width="10" style="3" customWidth="1"/>
    <col min="10" max="10" width="20" style="3" customWidth="1"/>
    <col min="11" max="11" width="4.5" style="3" customWidth="1"/>
    <col min="12" max="12" width="6.625" style="3" customWidth="1"/>
    <col min="13" max="13" width="4.625" style="3" customWidth="1"/>
    <col min="14" max="14" width="10.625" style="3" hidden="1" customWidth="1"/>
    <col min="15" max="15" width="10" style="3" hidden="1" customWidth="1"/>
    <col min="16" max="16" width="20" style="3" hidden="1" customWidth="1"/>
    <col min="17" max="17" width="4.5" style="3" hidden="1" customWidth="1"/>
    <col min="18" max="18" width="6.625" style="3" hidden="1" customWidth="1"/>
    <col min="19" max="19" width="4.625" style="3" hidden="1" customWidth="1"/>
    <col min="20" max="20" width="10.625" style="3" hidden="1" customWidth="1"/>
    <col min="21" max="21" width="10" style="3" hidden="1" customWidth="1"/>
    <col min="22" max="22" width="20" style="3" hidden="1" customWidth="1"/>
    <col min="23" max="23" width="4.5" style="3" hidden="1" customWidth="1"/>
    <col min="24" max="24" width="6.625" style="3" hidden="1" customWidth="1"/>
    <col min="25" max="25" width="4.625" style="3" customWidth="1"/>
    <col min="26" max="16384" width="9" style="3"/>
  </cols>
  <sheetData>
    <row r="1" spans="1:25" ht="28.5" customHeight="1">
      <c r="B1" s="151" t="s">
        <v>243</v>
      </c>
    </row>
    <row r="2" spans="1:25">
      <c r="B2" s="9" t="s">
        <v>176</v>
      </c>
      <c r="H2" s="9" t="str">
        <f>$B$2</f>
        <v>「Ａ４横」で２名分ずつ印刷できます。</v>
      </c>
      <c r="N2" s="9" t="str">
        <f>$B$2</f>
        <v>「Ａ４横」で２名分ずつ印刷できます。</v>
      </c>
      <c r="T2" s="9" t="str">
        <f>$B$2</f>
        <v>「Ａ４横」で２名分ずつ印刷できます。</v>
      </c>
    </row>
    <row r="3" spans="1:25" ht="14.25" thickBot="1">
      <c r="B3" s="29" t="s">
        <v>244</v>
      </c>
      <c r="H3" s="29" t="str">
        <f>$B$3</f>
        <v>↓「出品作品一覧」の「番号」を入力すると下の2つも完成</v>
      </c>
      <c r="N3" s="29" t="s">
        <v>178</v>
      </c>
      <c r="T3" s="29" t="str">
        <f>$B$3</f>
        <v>↓「出品作品一覧」の「番号」を入力すると下の2つも完成</v>
      </c>
    </row>
    <row r="4" spans="1:25" ht="19.5" thickBot="1">
      <c r="B4" s="30">
        <v>1</v>
      </c>
      <c r="H4" s="30">
        <v>2</v>
      </c>
      <c r="N4" s="30">
        <v>3</v>
      </c>
      <c r="T4" s="30">
        <v>4</v>
      </c>
    </row>
    <row r="5" spans="1:25" ht="30" customHeight="1" thickBot="1">
      <c r="A5" s="4" t="s">
        <v>174</v>
      </c>
      <c r="G5" s="4" t="s">
        <v>173</v>
      </c>
      <c r="M5" s="4" t="s">
        <v>174</v>
      </c>
      <c r="S5" s="4" t="s">
        <v>174</v>
      </c>
      <c r="Y5" s="4" t="s">
        <v>174</v>
      </c>
    </row>
    <row r="6" spans="1:25" ht="15.75" customHeight="1">
      <c r="B6" s="220" t="s">
        <v>192</v>
      </c>
      <c r="C6" s="221"/>
      <c r="D6" s="224">
        <f>VLOOKUP(B$4,出品作品一覧!$A$16:$L$255,4,FALSE)</f>
        <v>0</v>
      </c>
      <c r="E6" s="225"/>
      <c r="F6" s="226"/>
      <c r="H6" s="220" t="s">
        <v>179</v>
      </c>
      <c r="I6" s="221"/>
      <c r="J6" s="224">
        <f>VLOOKUP(H$4,出品作品一覧!$A$16:$L$255,4,FALSE)</f>
        <v>0</v>
      </c>
      <c r="K6" s="225"/>
      <c r="L6" s="226"/>
      <c r="M6" s="31"/>
      <c r="N6" s="220" t="s">
        <v>192</v>
      </c>
      <c r="O6" s="221"/>
      <c r="P6" s="224">
        <f>VLOOKUP(N$4,出品作品一覧!$A$16:$L$255,4,FALSE)</f>
        <v>0</v>
      </c>
      <c r="Q6" s="225"/>
      <c r="R6" s="226"/>
      <c r="S6" s="31"/>
      <c r="T6" s="220" t="s">
        <v>192</v>
      </c>
      <c r="U6" s="221"/>
      <c r="V6" s="224">
        <f>VLOOKUP(T$4,出品作品一覧!$A$16:$L$255,4,FALSE)</f>
        <v>0</v>
      </c>
      <c r="W6" s="225"/>
      <c r="X6" s="226"/>
    </row>
    <row r="7" spans="1:25" ht="30.75" customHeight="1">
      <c r="B7" s="222"/>
      <c r="C7" s="223"/>
      <c r="D7" s="227" t="str">
        <f>VLOOKUP(B$4,出品作品一覧!$A$16:$L$255,3,FALSE)&amp;IF(OR(VLOOKUP(B$4,出品作品一覧!$A$16:$L$255,5,FALSE)&gt;1,OR(VLOOKUP(B$4,出品作品一覧!$A$16:$L$255,6,FALSE)="M",VLOOKUP(B$4,出品作品一覧!$A$16:$L$255,6,FALSE)="C")),"　（","")&amp;IF(VLOOKUP(B$4,出品作品一覧!$A$16:$L$255,6,FALSE)&lt;&gt;"D",VLOOKUP(B$4,出品作品一覧!$A$16:$L$255,6,FALSE),"")&amp;IF(VLOOKUP(B$4,出品作品一覧!$A$16:$L$255,5,FALSE)&gt;1,"組"&amp;VLOOKUP(B$4,出品作品一覧!$A$16:$L$255,5,FALSE)&amp;"）","")</f>
        <v/>
      </c>
      <c r="E7" s="228"/>
      <c r="F7" s="229"/>
      <c r="H7" s="222"/>
      <c r="I7" s="223"/>
      <c r="J7" s="227" t="str">
        <f>VLOOKUP(H$4,出品作品一覧!$A$16:$L$255,3,FALSE)&amp;IF(OR(VLOOKUP(H$4,出品作品一覧!$A$16:$L$255,5,FALSE)&gt;1,OR(VLOOKUP(H$4,出品作品一覧!$A$16:$L$255,6,FALSE)="M",VLOOKUP(H$4,出品作品一覧!$A$16:$L$255,6,FALSE)="C")),"　（","")&amp;IF(VLOOKUP(H$4,出品作品一覧!$A$16:$L$255,6,FALSE)&lt;&gt;"D",VLOOKUP(H$4,出品作品一覧!$A$16:$L$255,6,FALSE),"")&amp;IF(VLOOKUP(H$4,出品作品一覧!$A$16:$L$255,5,FALSE)&gt;1,"組"&amp;VLOOKUP(H$4,出品作品一覧!$A$16:$L$255,5,FALSE)&amp;"）","")</f>
        <v/>
      </c>
      <c r="K7" s="228"/>
      <c r="L7" s="229"/>
      <c r="M7" s="31"/>
      <c r="N7" s="222"/>
      <c r="O7" s="223"/>
      <c r="P7" s="227" t="str">
        <f>VLOOKUP(N$4,出品作品一覧!$A$16:$L$255,3,FALSE)&amp;IF(AND(VLOOKUP(N$4,出品作品一覧!$A$16:$L$255,5,FALSE)=1,VLOOKUP(N$4,出品作品一覧!$A$16:$L$255,6,FALSE)="D"),"","　（")&amp;IF(VLOOKUP(N$4,出品作品一覧!$A$16:$L$255,6,FALSE)="D","",VLOOKUP(N$4,出品作品一覧!$A$16:$L$255,6,FALSE))&amp;IF(VLOOKUP(N$4,出品作品一覧!$A$16:$L$255,5,FALSE)=1,"","組"&amp;VLOOKUP(N$4,出品作品一覧!$A$16:$L$255,5,FALSE)&amp;"）")</f>
        <v>　（組）</v>
      </c>
      <c r="Q7" s="228"/>
      <c r="R7" s="229"/>
      <c r="S7" s="31"/>
      <c r="T7" s="222"/>
      <c r="U7" s="223"/>
      <c r="V7" s="227" t="str">
        <f>VLOOKUP(T$4,出品作品一覧!$A$16:$L$255,3,FALSE)&amp;IF(AND(VLOOKUP(T$4,出品作品一覧!$A$16:$L$255,5,FALSE)=1,VLOOKUP(T$4,出品作品一覧!$A$16:$L$255,6,FALSE)="D"),"","　（")&amp;IF(VLOOKUP(T$4,出品作品一覧!$A$16:$L$255,6,FALSE)="D","",VLOOKUP(T$4,出品作品一覧!$A$16:$L$255,6,FALSE))&amp;IF(VLOOKUP(T$4,出品作品一覧!$A$16:$L$255,5,FALSE)=1,"","組"&amp;VLOOKUP(T$4,出品作品一覧!$A$16:$L$255,5,FALSE)&amp;"）")</f>
        <v>　（組）</v>
      </c>
      <c r="W7" s="228"/>
      <c r="X7" s="229"/>
    </row>
    <row r="8" spans="1:25" ht="47.25" customHeight="1">
      <c r="B8" s="144">
        <f>VLOOKUP(B$4,出品作品一覧!$A$16:$L$255,12,FALSE)</f>
        <v>0</v>
      </c>
      <c r="C8" s="146" t="s">
        <v>170</v>
      </c>
      <c r="D8" s="145" t="str">
        <f>出品作品一覧!$C$3</f>
        <v/>
      </c>
      <c r="E8" s="146" t="s">
        <v>180</v>
      </c>
      <c r="F8" s="147">
        <f>VLOOKUP(B$4,出品作品一覧!$A$16:$L$255,7,FALSE)</f>
        <v>0</v>
      </c>
      <c r="H8" s="144">
        <f>VLOOKUP(H$4,出品作品一覧!$A$16:$L$255,12,FALSE)</f>
        <v>0</v>
      </c>
      <c r="I8" s="146" t="s">
        <v>170</v>
      </c>
      <c r="J8" s="145" t="str">
        <f>出品作品一覧!$C$3</f>
        <v/>
      </c>
      <c r="K8" s="146" t="s">
        <v>180</v>
      </c>
      <c r="L8" s="147">
        <f>VLOOKUP(H$4,出品作品一覧!$A$16:$L$255,7,FALSE)</f>
        <v>0</v>
      </c>
      <c r="M8" s="31"/>
      <c r="N8" s="144" t="e">
        <f>VLOOKUP(N$4,出品作品一覧!$A$16:$L$255,13,FALSE)</f>
        <v>#REF!</v>
      </c>
      <c r="O8" s="146" t="s">
        <v>170</v>
      </c>
      <c r="P8" s="145" t="str">
        <f>出品作品一覧!$C$3</f>
        <v/>
      </c>
      <c r="Q8" s="146" t="s">
        <v>180</v>
      </c>
      <c r="R8" s="147">
        <f>VLOOKUP(N$4,出品作品一覧!$A$16:$L$255,7,FALSE)</f>
        <v>0</v>
      </c>
      <c r="S8" s="31"/>
      <c r="T8" s="144" t="e">
        <f>VLOOKUP(T$4,出品作品一覧!$A$16:$L$255,13,FALSE)</f>
        <v>#REF!</v>
      </c>
      <c r="U8" s="146" t="s">
        <v>170</v>
      </c>
      <c r="V8" s="145" t="str">
        <f>出品作品一覧!$C$3</f>
        <v/>
      </c>
      <c r="W8" s="146" t="s">
        <v>180</v>
      </c>
      <c r="X8" s="147">
        <f>VLOOKUP(T$4,出品作品一覧!$A$16:$L$255,7,FALSE)</f>
        <v>0</v>
      </c>
    </row>
    <row r="9" spans="1:25" ht="15.75" customHeight="1">
      <c r="B9" s="230" t="s">
        <v>191</v>
      </c>
      <c r="C9" s="231"/>
      <c r="D9" s="234">
        <f>VLOOKUP(B$4,出品作品一覧!$A$16:$L$255,9,FALSE)</f>
        <v>0</v>
      </c>
      <c r="E9" s="235"/>
      <c r="F9" s="236"/>
      <c r="H9" s="230" t="s">
        <v>172</v>
      </c>
      <c r="I9" s="231"/>
      <c r="J9" s="234">
        <f>VLOOKUP(H$4,出品作品一覧!$A$16:$L$255,9,FALSE)</f>
        <v>0</v>
      </c>
      <c r="K9" s="235"/>
      <c r="L9" s="236"/>
      <c r="M9" s="31"/>
      <c r="N9" s="230" t="s">
        <v>191</v>
      </c>
      <c r="O9" s="231"/>
      <c r="P9" s="234">
        <f>VLOOKUP(N$4,出品作品一覧!$A$16:$L$255,9,FALSE)</f>
        <v>0</v>
      </c>
      <c r="Q9" s="235"/>
      <c r="R9" s="236"/>
      <c r="S9" s="31"/>
      <c r="T9" s="230" t="s">
        <v>191</v>
      </c>
      <c r="U9" s="231"/>
      <c r="V9" s="234">
        <f>VLOOKUP(T$4,出品作品一覧!$A$16:$L$255,9,FALSE)</f>
        <v>0</v>
      </c>
      <c r="W9" s="235"/>
      <c r="X9" s="236"/>
    </row>
    <row r="10" spans="1:25" ht="30.75" customHeight="1" thickBot="1">
      <c r="B10" s="232"/>
      <c r="C10" s="233"/>
      <c r="D10" s="237">
        <f>VLOOKUP(B$4,出品作品一覧!$A$16:$L$255,8,FALSE)</f>
        <v>0</v>
      </c>
      <c r="E10" s="238"/>
      <c r="F10" s="239"/>
      <c r="H10" s="232"/>
      <c r="I10" s="233"/>
      <c r="J10" s="237">
        <f>VLOOKUP(H$4,出品作品一覧!$A$16:$L$255,8,FALSE)</f>
        <v>0</v>
      </c>
      <c r="K10" s="238"/>
      <c r="L10" s="239"/>
      <c r="M10" s="31"/>
      <c r="N10" s="232"/>
      <c r="O10" s="233"/>
      <c r="P10" s="237">
        <f>VLOOKUP(N$4,出品作品一覧!$A$16:$L$255,8,FALSE)</f>
        <v>0</v>
      </c>
      <c r="Q10" s="238"/>
      <c r="R10" s="239"/>
      <c r="S10" s="31"/>
      <c r="T10" s="232"/>
      <c r="U10" s="233"/>
      <c r="V10" s="237">
        <f>VLOOKUP(T$4,出品作品一覧!$A$16:$L$255,8,FALSE)</f>
        <v>0</v>
      </c>
      <c r="W10" s="238"/>
      <c r="X10" s="239"/>
    </row>
    <row r="11" spans="1:25" ht="30" customHeight="1" thickBot="1">
      <c r="A11" s="4" t="s">
        <v>181</v>
      </c>
      <c r="G11" s="4" t="s">
        <v>174</v>
      </c>
      <c r="M11" s="4" t="s">
        <v>182</v>
      </c>
      <c r="S11" s="4" t="s">
        <v>174</v>
      </c>
      <c r="Y11" s="4" t="s">
        <v>174</v>
      </c>
    </row>
    <row r="12" spans="1:25" ht="15.75" customHeight="1">
      <c r="B12" s="220" t="s">
        <v>179</v>
      </c>
      <c r="C12" s="221"/>
      <c r="D12" s="224">
        <f>VLOOKUP(B$4,出品作品一覧!$A$16:$L$255,4,FALSE)</f>
        <v>0</v>
      </c>
      <c r="E12" s="225"/>
      <c r="F12" s="226"/>
      <c r="H12" s="220" t="s">
        <v>179</v>
      </c>
      <c r="I12" s="221"/>
      <c r="J12" s="224">
        <f>VLOOKUP(H$4,出品作品一覧!$A$16:$L$255,4,FALSE)</f>
        <v>0</v>
      </c>
      <c r="K12" s="225"/>
      <c r="L12" s="226"/>
      <c r="M12" s="31"/>
      <c r="N12" s="220" t="s">
        <v>179</v>
      </c>
      <c r="O12" s="221"/>
      <c r="P12" s="224">
        <f>VLOOKUP(N$4,出品作品一覧!$A$16:$L$255,4,FALSE)</f>
        <v>0</v>
      </c>
      <c r="Q12" s="225"/>
      <c r="R12" s="226"/>
      <c r="S12" s="31"/>
      <c r="T12" s="220" t="s">
        <v>179</v>
      </c>
      <c r="U12" s="221"/>
      <c r="V12" s="224">
        <f>VLOOKUP(T$4,出品作品一覧!$A$16:$L$255,4,FALSE)</f>
        <v>0</v>
      </c>
      <c r="W12" s="225"/>
      <c r="X12" s="226"/>
    </row>
    <row r="13" spans="1:25" ht="30.75" customHeight="1">
      <c r="B13" s="222"/>
      <c r="C13" s="223"/>
      <c r="D13" s="227" t="str">
        <f>VLOOKUP(B$4,出品作品一覧!$A$16:$L$255,3,FALSE)&amp;IF(OR(VLOOKUP(B$4,出品作品一覧!$A$16:$L$255,5,FALSE)&gt;1,OR(VLOOKUP(B$4,出品作品一覧!$A$16:$L$255,6,FALSE)="M",VLOOKUP(B$4,出品作品一覧!$A$16:$L$255,6,FALSE)="C")),"　（","")&amp;IF(VLOOKUP(B$4,出品作品一覧!$A$16:$L$255,6,FALSE)&lt;&gt;"D",VLOOKUP(B$4,出品作品一覧!$A$16:$L$255,6,FALSE),"")&amp;IF(VLOOKUP(B$4,出品作品一覧!$A$16:$L$255,5,FALSE)&gt;1,"組"&amp;VLOOKUP(B$4,出品作品一覧!$A$16:$L$255,5,FALSE)&amp;"）","")</f>
        <v/>
      </c>
      <c r="E13" s="228"/>
      <c r="F13" s="229"/>
      <c r="H13" s="222"/>
      <c r="I13" s="223"/>
      <c r="J13" s="227" t="str">
        <f>VLOOKUP(H$4,出品作品一覧!$A$16:$L$255,3,FALSE)&amp;IF(OR(VLOOKUP(H$4,出品作品一覧!$A$16:$L$255,5,FALSE)&gt;1,OR(VLOOKUP(H$4,出品作品一覧!$A$16:$L$255,6,FALSE)="M",VLOOKUP(H$4,出品作品一覧!$A$16:$L$255,6,FALSE)="C")),"　（","")&amp;IF(VLOOKUP(H$4,出品作品一覧!$A$16:$L$255,6,FALSE)&lt;&gt;"D",VLOOKUP(H$4,出品作品一覧!$A$16:$L$255,6,FALSE),"")&amp;IF(VLOOKUP(H$4,出品作品一覧!$A$16:$L$255,5,FALSE)&gt;1,"組"&amp;VLOOKUP(H$4,出品作品一覧!$A$16:$L$255,5,FALSE)&amp;"）","")</f>
        <v/>
      </c>
      <c r="K13" s="228"/>
      <c r="L13" s="229"/>
      <c r="M13" s="31"/>
      <c r="N13" s="222"/>
      <c r="O13" s="223"/>
      <c r="P13" s="227" t="str">
        <f>VLOOKUP(N$4,出品作品一覧!$A$16:$L$255,3,FALSE)&amp;IF(AND(VLOOKUP(N$4,出品作品一覧!$A$16:$L$255,5,FALSE)=1,VLOOKUP(N$4,出品作品一覧!$A$16:$L$255,6,FALSE)="D"),"","　（")&amp;IF(VLOOKUP(N$4,出品作品一覧!$A$16:$L$255,6,FALSE)="D","",VLOOKUP(N$4,出品作品一覧!$A$16:$L$255,6,FALSE))&amp;IF(VLOOKUP(N$4,出品作品一覧!$A$16:$L$255,5,FALSE)=1,"","組"&amp;VLOOKUP(N$4,出品作品一覧!$A$16:$L$255,5,FALSE)&amp;"）")</f>
        <v>　（組）</v>
      </c>
      <c r="Q13" s="228"/>
      <c r="R13" s="229"/>
      <c r="S13" s="31"/>
      <c r="T13" s="222"/>
      <c r="U13" s="223"/>
      <c r="V13" s="227" t="str">
        <f>VLOOKUP(T$4,出品作品一覧!$A$16:$L$255,3,FALSE)&amp;IF(AND(VLOOKUP(T$4,出品作品一覧!$A$16:$L$255,5,FALSE)=1,VLOOKUP(T$4,出品作品一覧!$A$16:$L$255,6,FALSE)="D"),"","　（")&amp;IF(VLOOKUP(T$4,出品作品一覧!$A$16:$L$255,6,FALSE)="D","",VLOOKUP(T$4,出品作品一覧!$A$16:$L$255,6,FALSE))&amp;IF(VLOOKUP(T$4,出品作品一覧!$A$16:$L$255,5,FALSE)=1,"","組"&amp;VLOOKUP(T$4,出品作品一覧!$A$16:$L$255,5,FALSE)&amp;"）")</f>
        <v>　（組）</v>
      </c>
      <c r="W13" s="228"/>
      <c r="X13" s="229"/>
    </row>
    <row r="14" spans="1:25" ht="47.25" customHeight="1">
      <c r="B14" s="144">
        <f>VLOOKUP(B$4,出品作品一覧!$A$16:$L$255,12,FALSE)</f>
        <v>0</v>
      </c>
      <c r="C14" s="146" t="s">
        <v>170</v>
      </c>
      <c r="D14" s="145" t="str">
        <f>出品作品一覧!$C$3</f>
        <v/>
      </c>
      <c r="E14" s="146" t="s">
        <v>180</v>
      </c>
      <c r="F14" s="147">
        <f>VLOOKUP(B$4,出品作品一覧!$A$16:$L$255,7,FALSE)</f>
        <v>0</v>
      </c>
      <c r="H14" s="144">
        <f>VLOOKUP(H$4,出品作品一覧!$A$16:$L$255,12,FALSE)</f>
        <v>0</v>
      </c>
      <c r="I14" s="146" t="s">
        <v>170</v>
      </c>
      <c r="J14" s="145" t="str">
        <f>出品作品一覧!$C$3</f>
        <v/>
      </c>
      <c r="K14" s="146" t="s">
        <v>180</v>
      </c>
      <c r="L14" s="147">
        <f>VLOOKUP(H$4,出品作品一覧!$A$16:$L$255,7,FALSE)</f>
        <v>0</v>
      </c>
      <c r="M14" s="31"/>
      <c r="N14" s="144" t="e">
        <f>VLOOKUP(N$4,出品作品一覧!$A$16:$L$255,13,FALSE)</f>
        <v>#REF!</v>
      </c>
      <c r="O14" s="146" t="s">
        <v>170</v>
      </c>
      <c r="P14" s="145" t="str">
        <f>出品作品一覧!$C$3</f>
        <v/>
      </c>
      <c r="Q14" s="146" t="s">
        <v>180</v>
      </c>
      <c r="R14" s="147">
        <f>VLOOKUP(N$4,出品作品一覧!$A$16:$L$255,7,FALSE)</f>
        <v>0</v>
      </c>
      <c r="S14" s="31"/>
      <c r="T14" s="144" t="e">
        <f>VLOOKUP(T$4,出品作品一覧!$A$16:$L$255,13,FALSE)</f>
        <v>#REF!</v>
      </c>
      <c r="U14" s="146" t="s">
        <v>170</v>
      </c>
      <c r="V14" s="145" t="str">
        <f>出品作品一覧!$C$3</f>
        <v/>
      </c>
      <c r="W14" s="146" t="s">
        <v>180</v>
      </c>
      <c r="X14" s="147">
        <f>VLOOKUP(T$4,出品作品一覧!$A$16:$L$255,7,FALSE)</f>
        <v>0</v>
      </c>
    </row>
    <row r="15" spans="1:25" ht="15.75" customHeight="1">
      <c r="B15" s="230" t="s">
        <v>172</v>
      </c>
      <c r="C15" s="231"/>
      <c r="D15" s="234">
        <f>VLOOKUP(B$4,出品作品一覧!$A$16:$L$255,9,FALSE)</f>
        <v>0</v>
      </c>
      <c r="E15" s="235"/>
      <c r="F15" s="236"/>
      <c r="H15" s="230" t="s">
        <v>172</v>
      </c>
      <c r="I15" s="231"/>
      <c r="J15" s="234">
        <f>VLOOKUP(H$4,出品作品一覧!$A$16:$L$255,9,FALSE)</f>
        <v>0</v>
      </c>
      <c r="K15" s="235"/>
      <c r="L15" s="236"/>
      <c r="M15" s="31"/>
      <c r="N15" s="230" t="s">
        <v>172</v>
      </c>
      <c r="O15" s="231"/>
      <c r="P15" s="234">
        <f>VLOOKUP(N$4,出品作品一覧!$A$16:$L$255,9,FALSE)</f>
        <v>0</v>
      </c>
      <c r="Q15" s="235"/>
      <c r="R15" s="236"/>
      <c r="S15" s="31"/>
      <c r="T15" s="230" t="s">
        <v>172</v>
      </c>
      <c r="U15" s="231"/>
      <c r="V15" s="234">
        <f>VLOOKUP(T$4,出品作品一覧!$A$16:$L$255,9,FALSE)</f>
        <v>0</v>
      </c>
      <c r="W15" s="235"/>
      <c r="X15" s="236"/>
    </row>
    <row r="16" spans="1:25" ht="30.75" customHeight="1" thickBot="1">
      <c r="B16" s="232"/>
      <c r="C16" s="233"/>
      <c r="D16" s="237">
        <f>VLOOKUP(B$4,出品作品一覧!$A$16:$L$255,8,FALSE)</f>
        <v>0</v>
      </c>
      <c r="E16" s="238"/>
      <c r="F16" s="239"/>
      <c r="H16" s="232"/>
      <c r="I16" s="233"/>
      <c r="J16" s="237">
        <f>VLOOKUP(H$4,出品作品一覧!$A$16:$L$255,8,FALSE)</f>
        <v>0</v>
      </c>
      <c r="K16" s="238"/>
      <c r="L16" s="239"/>
      <c r="M16" s="31"/>
      <c r="N16" s="232"/>
      <c r="O16" s="233"/>
      <c r="P16" s="237">
        <f>VLOOKUP(N$4,出品作品一覧!$A$16:$L$255,8,FALSE)</f>
        <v>0</v>
      </c>
      <c r="Q16" s="238"/>
      <c r="R16" s="239"/>
      <c r="S16" s="31"/>
      <c r="T16" s="232"/>
      <c r="U16" s="233"/>
      <c r="V16" s="237">
        <f>VLOOKUP(T$4,出品作品一覧!$A$16:$L$255,8,FALSE)</f>
        <v>0</v>
      </c>
      <c r="W16" s="238"/>
      <c r="X16" s="239"/>
    </row>
    <row r="17" spans="1:25" ht="30" customHeight="1" thickBot="1">
      <c r="A17" s="4" t="s">
        <v>174</v>
      </c>
      <c r="G17" s="4" t="s">
        <v>183</v>
      </c>
      <c r="M17" s="4" t="s">
        <v>183</v>
      </c>
      <c r="S17" s="4" t="s">
        <v>174</v>
      </c>
      <c r="Y17" s="4" t="s">
        <v>173</v>
      </c>
    </row>
    <row r="18" spans="1:25" ht="15.75" customHeight="1">
      <c r="B18" s="220" t="s">
        <v>179</v>
      </c>
      <c r="C18" s="221"/>
      <c r="D18" s="224">
        <f>VLOOKUP(B$4,出品作品一覧!$A$16:$L$255,4,FALSE)</f>
        <v>0</v>
      </c>
      <c r="E18" s="225"/>
      <c r="F18" s="226"/>
      <c r="H18" s="220" t="s">
        <v>179</v>
      </c>
      <c r="I18" s="221"/>
      <c r="J18" s="224">
        <f>VLOOKUP(H$4,出品作品一覧!$A$16:$L$255,4,FALSE)</f>
        <v>0</v>
      </c>
      <c r="K18" s="225"/>
      <c r="L18" s="226"/>
      <c r="M18" s="31"/>
      <c r="N18" s="220" t="s">
        <v>179</v>
      </c>
      <c r="O18" s="221"/>
      <c r="P18" s="224">
        <f>VLOOKUP(N$4,出品作品一覧!$A$16:$L$255,4,FALSE)</f>
        <v>0</v>
      </c>
      <c r="Q18" s="225"/>
      <c r="R18" s="226"/>
      <c r="S18" s="31"/>
      <c r="T18" s="220" t="s">
        <v>179</v>
      </c>
      <c r="U18" s="221"/>
      <c r="V18" s="224">
        <f>VLOOKUP(T$4,出品作品一覧!$A$16:$L$255,4,FALSE)</f>
        <v>0</v>
      </c>
      <c r="W18" s="225"/>
      <c r="X18" s="226"/>
    </row>
    <row r="19" spans="1:25" ht="30.75" customHeight="1">
      <c r="B19" s="222"/>
      <c r="C19" s="223"/>
      <c r="D19" s="227" t="str">
        <f>VLOOKUP(B$4,出品作品一覧!$A$16:$L$255,3,FALSE)&amp;IF(OR(VLOOKUP(B$4,出品作品一覧!$A$16:$L$255,5,FALSE)&gt;1,OR(VLOOKUP(B$4,出品作品一覧!$A$16:$L$255,6,FALSE)="M",VLOOKUP(B$4,出品作品一覧!$A$16:$L$255,6,FALSE)="C")),"　（","")&amp;IF(VLOOKUP(B$4,出品作品一覧!$A$16:$L$255,6,FALSE)&lt;&gt;"D",VLOOKUP(B$4,出品作品一覧!$A$16:$L$255,6,FALSE),"")&amp;IF(VLOOKUP(B$4,出品作品一覧!$A$16:$L$255,5,FALSE)&gt;1,"組"&amp;VLOOKUP(B$4,出品作品一覧!$A$16:$L$255,5,FALSE)&amp;"）","")</f>
        <v/>
      </c>
      <c r="E19" s="228"/>
      <c r="F19" s="229"/>
      <c r="H19" s="222"/>
      <c r="I19" s="223"/>
      <c r="J19" s="227" t="str">
        <f>VLOOKUP(H$4,出品作品一覧!$A$16:$L$255,3,FALSE)&amp;IF(OR(VLOOKUP(H$4,出品作品一覧!$A$16:$L$255,5,FALSE)&gt;1,OR(VLOOKUP(H$4,出品作品一覧!$A$16:$L$255,6,FALSE)="M",VLOOKUP(H$4,出品作品一覧!$A$16:$L$255,6,FALSE)="C")),"　（","")&amp;IF(VLOOKUP(H$4,出品作品一覧!$A$16:$L$255,6,FALSE)&lt;&gt;"D",VLOOKUP(H$4,出品作品一覧!$A$16:$L$255,6,FALSE),"")&amp;IF(VLOOKUP(H$4,出品作品一覧!$A$16:$L$255,5,FALSE)&gt;1,"組"&amp;VLOOKUP(H$4,出品作品一覧!$A$16:$L$255,5,FALSE)&amp;"）","")</f>
        <v/>
      </c>
      <c r="K19" s="228"/>
      <c r="L19" s="229"/>
      <c r="M19" s="31"/>
      <c r="N19" s="222"/>
      <c r="O19" s="223"/>
      <c r="P19" s="227" t="str">
        <f>VLOOKUP(N$4,出品作品一覧!$A$16:$L$255,3,FALSE)&amp;IF(AND(VLOOKUP(N$4,出品作品一覧!$A$16:$L$255,5,FALSE)=1,VLOOKUP(N$4,出品作品一覧!$A$16:$L$255,6,FALSE)="D"),"","　（")&amp;IF(VLOOKUP(N$4,出品作品一覧!$A$16:$L$255,6,FALSE)="D","",VLOOKUP(N$4,出品作品一覧!$A$16:$L$255,6,FALSE))&amp;IF(VLOOKUP(N$4,出品作品一覧!$A$16:$L$255,5,FALSE)=1,"","組"&amp;VLOOKUP(N$4,出品作品一覧!$A$16:$L$255,5,FALSE)&amp;"）")</f>
        <v>　（組）</v>
      </c>
      <c r="Q19" s="228"/>
      <c r="R19" s="229"/>
      <c r="S19" s="31"/>
      <c r="T19" s="222"/>
      <c r="U19" s="223"/>
      <c r="V19" s="227" t="str">
        <f>VLOOKUP(T$4,出品作品一覧!$A$16:$L$255,3,FALSE)&amp;IF(AND(VLOOKUP(T$4,出品作品一覧!$A$16:$L$255,5,FALSE)=1,VLOOKUP(T$4,出品作品一覧!$A$16:$L$255,6,FALSE)="D"),"","　（")&amp;IF(VLOOKUP(T$4,出品作品一覧!$A$16:$L$255,6,FALSE)="D","",VLOOKUP(T$4,出品作品一覧!$A$16:$L$255,6,FALSE))&amp;IF(VLOOKUP(T$4,出品作品一覧!$A$16:$L$255,5,FALSE)=1,"","組"&amp;VLOOKUP(T$4,出品作品一覧!$A$16:$L$255,5,FALSE)&amp;"）")</f>
        <v>　（組）</v>
      </c>
      <c r="W19" s="228"/>
      <c r="X19" s="229"/>
    </row>
    <row r="20" spans="1:25" ht="47.25" customHeight="1">
      <c r="B20" s="144">
        <f>VLOOKUP(B$4,出品作品一覧!$A$16:$L$255,12,FALSE)</f>
        <v>0</v>
      </c>
      <c r="C20" s="146" t="s">
        <v>170</v>
      </c>
      <c r="D20" s="145" t="str">
        <f>出品作品一覧!$C$3</f>
        <v/>
      </c>
      <c r="E20" s="146" t="s">
        <v>180</v>
      </c>
      <c r="F20" s="147">
        <f>VLOOKUP(B$4,出品作品一覧!$A$16:$L$255,7,FALSE)</f>
        <v>0</v>
      </c>
      <c r="H20" s="144">
        <f>VLOOKUP(H$4,出品作品一覧!$A$16:$L$255,12,FALSE)</f>
        <v>0</v>
      </c>
      <c r="I20" s="146" t="s">
        <v>170</v>
      </c>
      <c r="J20" s="145" t="str">
        <f>出品作品一覧!$C$3</f>
        <v/>
      </c>
      <c r="K20" s="146" t="s">
        <v>180</v>
      </c>
      <c r="L20" s="147">
        <f>VLOOKUP(H$4,出品作品一覧!$A$16:$L$255,7,FALSE)</f>
        <v>0</v>
      </c>
      <c r="M20" s="31"/>
      <c r="N20" s="144" t="e">
        <f>VLOOKUP(N$4,出品作品一覧!$A$16:$L$255,13,FALSE)</f>
        <v>#REF!</v>
      </c>
      <c r="O20" s="146" t="s">
        <v>170</v>
      </c>
      <c r="P20" s="145" t="str">
        <f>出品作品一覧!$C$3</f>
        <v/>
      </c>
      <c r="Q20" s="146" t="s">
        <v>180</v>
      </c>
      <c r="R20" s="147">
        <f>VLOOKUP(N$4,出品作品一覧!$A$16:$L$255,7,FALSE)</f>
        <v>0</v>
      </c>
      <c r="S20" s="31"/>
      <c r="T20" s="144" t="e">
        <f>VLOOKUP(T$4,出品作品一覧!$A$16:$L$255,13,FALSE)</f>
        <v>#REF!</v>
      </c>
      <c r="U20" s="146" t="s">
        <v>170</v>
      </c>
      <c r="V20" s="145" t="str">
        <f>出品作品一覧!$C$3</f>
        <v/>
      </c>
      <c r="W20" s="146" t="s">
        <v>180</v>
      </c>
      <c r="X20" s="147">
        <f>VLOOKUP(T$4,出品作品一覧!$A$16:$L$255,7,FALSE)</f>
        <v>0</v>
      </c>
    </row>
    <row r="21" spans="1:25" ht="15.75" customHeight="1">
      <c r="B21" s="230" t="s">
        <v>172</v>
      </c>
      <c r="C21" s="231"/>
      <c r="D21" s="234">
        <f>VLOOKUP(B$4,出品作品一覧!$A$16:$L$255,9,FALSE)</f>
        <v>0</v>
      </c>
      <c r="E21" s="235"/>
      <c r="F21" s="236"/>
      <c r="H21" s="230" t="s">
        <v>172</v>
      </c>
      <c r="I21" s="231"/>
      <c r="J21" s="234">
        <f>VLOOKUP(H$4,出品作品一覧!$A$16:$L$255,9,FALSE)</f>
        <v>0</v>
      </c>
      <c r="K21" s="235"/>
      <c r="L21" s="236"/>
      <c r="M21" s="31"/>
      <c r="N21" s="230" t="s">
        <v>172</v>
      </c>
      <c r="O21" s="231"/>
      <c r="P21" s="234">
        <f>VLOOKUP(N$4,出品作品一覧!$A$16:$L$255,9,FALSE)</f>
        <v>0</v>
      </c>
      <c r="Q21" s="235"/>
      <c r="R21" s="236"/>
      <c r="S21" s="31"/>
      <c r="T21" s="230" t="s">
        <v>172</v>
      </c>
      <c r="U21" s="231"/>
      <c r="V21" s="234">
        <f>VLOOKUP(T$4,出品作品一覧!$A$16:$L$255,9,FALSE)</f>
        <v>0</v>
      </c>
      <c r="W21" s="235"/>
      <c r="X21" s="236"/>
    </row>
    <row r="22" spans="1:25" ht="30.75" customHeight="1" thickBot="1">
      <c r="B22" s="232"/>
      <c r="C22" s="233"/>
      <c r="D22" s="237">
        <f>VLOOKUP(B$4,出品作品一覧!$A$16:$L$255,8,FALSE)</f>
        <v>0</v>
      </c>
      <c r="E22" s="238"/>
      <c r="F22" s="239"/>
      <c r="H22" s="232"/>
      <c r="I22" s="233"/>
      <c r="J22" s="237">
        <f>VLOOKUP(H$4,出品作品一覧!$A$16:$L$255,8,FALSE)</f>
        <v>0</v>
      </c>
      <c r="K22" s="238"/>
      <c r="L22" s="239"/>
      <c r="M22" s="31"/>
      <c r="N22" s="232"/>
      <c r="O22" s="233"/>
      <c r="P22" s="237">
        <f>VLOOKUP(N$4,出品作品一覧!$A$16:$L$255,8,FALSE)</f>
        <v>0</v>
      </c>
      <c r="Q22" s="238"/>
      <c r="R22" s="239"/>
      <c r="S22" s="31"/>
      <c r="T22" s="232"/>
      <c r="U22" s="233"/>
      <c r="V22" s="237">
        <f>VLOOKUP(T$4,出品作品一覧!$A$16:$L$255,8,FALSE)</f>
        <v>0</v>
      </c>
      <c r="W22" s="238"/>
      <c r="X22" s="239"/>
    </row>
    <row r="23" spans="1:25" ht="30" customHeight="1">
      <c r="A23" s="4" t="s">
        <v>174</v>
      </c>
      <c r="G23" s="4" t="s">
        <v>174</v>
      </c>
      <c r="M23" s="4" t="s">
        <v>174</v>
      </c>
      <c r="S23" s="4" t="s">
        <v>174</v>
      </c>
      <c r="Y23" s="4" t="s">
        <v>174</v>
      </c>
    </row>
  </sheetData>
  <mergeCells count="72">
    <mergeCell ref="T21:U22"/>
    <mergeCell ref="V21:X21"/>
    <mergeCell ref="D22:F22"/>
    <mergeCell ref="J22:L22"/>
    <mergeCell ref="P22:R22"/>
    <mergeCell ref="V22:X22"/>
    <mergeCell ref="P21:R21"/>
    <mergeCell ref="B21:C22"/>
    <mergeCell ref="D21:F21"/>
    <mergeCell ref="H21:I22"/>
    <mergeCell ref="J21:L21"/>
    <mergeCell ref="N21:O22"/>
    <mergeCell ref="T18:U19"/>
    <mergeCell ref="V18:X18"/>
    <mergeCell ref="D19:F19"/>
    <mergeCell ref="J19:L19"/>
    <mergeCell ref="P19:R19"/>
    <mergeCell ref="V19:X19"/>
    <mergeCell ref="P18:R18"/>
    <mergeCell ref="B18:C19"/>
    <mergeCell ref="D18:F18"/>
    <mergeCell ref="H18:I19"/>
    <mergeCell ref="J18:L18"/>
    <mergeCell ref="N18:O19"/>
    <mergeCell ref="T15:U16"/>
    <mergeCell ref="V15:X15"/>
    <mergeCell ref="D16:F16"/>
    <mergeCell ref="J16:L16"/>
    <mergeCell ref="P16:R16"/>
    <mergeCell ref="V16:X16"/>
    <mergeCell ref="P15:R15"/>
    <mergeCell ref="B15:C16"/>
    <mergeCell ref="D15:F15"/>
    <mergeCell ref="H15:I16"/>
    <mergeCell ref="J15:L15"/>
    <mergeCell ref="N15:O16"/>
    <mergeCell ref="T12:U13"/>
    <mergeCell ref="V12:X12"/>
    <mergeCell ref="D13:F13"/>
    <mergeCell ref="J13:L13"/>
    <mergeCell ref="P13:R13"/>
    <mergeCell ref="V13:X13"/>
    <mergeCell ref="P12:R12"/>
    <mergeCell ref="B12:C13"/>
    <mergeCell ref="D12:F12"/>
    <mergeCell ref="H12:I13"/>
    <mergeCell ref="J12:L12"/>
    <mergeCell ref="N12:O13"/>
    <mergeCell ref="T9:U10"/>
    <mergeCell ref="V9:X9"/>
    <mergeCell ref="D10:F10"/>
    <mergeCell ref="J10:L10"/>
    <mergeCell ref="P10:R10"/>
    <mergeCell ref="V10:X10"/>
    <mergeCell ref="P9:R9"/>
    <mergeCell ref="B9:C10"/>
    <mergeCell ref="D9:F9"/>
    <mergeCell ref="H9:I10"/>
    <mergeCell ref="J9:L9"/>
    <mergeCell ref="N9:O10"/>
    <mergeCell ref="T6:U7"/>
    <mergeCell ref="V6:X6"/>
    <mergeCell ref="D7:F7"/>
    <mergeCell ref="J7:L7"/>
    <mergeCell ref="P7:R7"/>
    <mergeCell ref="V7:X7"/>
    <mergeCell ref="P6:R6"/>
    <mergeCell ref="B6:C7"/>
    <mergeCell ref="D6:F6"/>
    <mergeCell ref="H6:I7"/>
    <mergeCell ref="J6:L6"/>
    <mergeCell ref="N6:O7"/>
  </mergeCells>
  <phoneticPr fontId="3"/>
  <conditionalFormatting sqref="D6:F6 B8 F8 H8 L8 D9:F10 J9:L10 D12:F12 J12:L12 B14 F14 H14 L14 D15:F16 J15:L16 D18:F18 J18:L18 B20 F20 H20 L20 D21:F22 J21:L22">
    <cfRule type="cellIs" dxfId="6" priority="1" operator="equal">
      <formula>0</formula>
    </cfRule>
  </conditionalFormatting>
  <conditionalFormatting sqref="J6:L6">
    <cfRule type="cellIs" dxfId="5" priority="2" operator="equal">
      <formula>0</formula>
    </cfRule>
  </conditionalFormatting>
  <dataValidations count="1">
    <dataValidation imeMode="disabled" allowBlank="1" showInputMessage="1" showErrorMessage="1" sqref="H4 B4 T4 N4" xr:uid="{00000000-0002-0000-0600-000000000000}"/>
  </dataValidations>
  <printOptions horizontalCentered="1" verticalCentered="1"/>
  <pageMargins left="0.78740157480314965" right="0.78740157480314965"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2:Y23"/>
  <sheetViews>
    <sheetView zoomScaleNormal="100" workbookViewId="0">
      <selection activeCell="AC5" sqref="AC5"/>
    </sheetView>
  </sheetViews>
  <sheetFormatPr defaultColWidth="9" defaultRowHeight="13.5"/>
  <cols>
    <col min="1" max="1" width="4.625" style="3" customWidth="1"/>
    <col min="2" max="2" width="10.625" style="3" customWidth="1"/>
    <col min="3" max="3" width="10" style="3" customWidth="1"/>
    <col min="4" max="4" width="20" style="3" customWidth="1"/>
    <col min="5" max="5" width="4.5" style="3" customWidth="1"/>
    <col min="6" max="6" width="6.625" style="3" customWidth="1"/>
    <col min="7" max="7" width="4.625" style="3" customWidth="1"/>
    <col min="8" max="8" width="10.625" style="3" customWidth="1"/>
    <col min="9" max="9" width="10" style="3" customWidth="1"/>
    <col min="10" max="10" width="20" style="3" customWidth="1"/>
    <col min="11" max="11" width="4.5" style="3" customWidth="1"/>
    <col min="12" max="12" width="6.625" style="3" customWidth="1"/>
    <col min="13" max="13" width="4.625" style="3" customWidth="1"/>
    <col min="14" max="14" width="10.625" style="3" hidden="1" customWidth="1"/>
    <col min="15" max="15" width="10" style="3" hidden="1" customWidth="1"/>
    <col min="16" max="16" width="20" style="3" hidden="1" customWidth="1"/>
    <col min="17" max="17" width="4.5" style="3" hidden="1" customWidth="1"/>
    <col min="18" max="18" width="6.625" style="3" hidden="1" customWidth="1"/>
    <col min="19" max="19" width="4.625" style="3" hidden="1" customWidth="1"/>
    <col min="20" max="20" width="10.625" style="3" hidden="1" customWidth="1"/>
    <col min="21" max="21" width="10" style="3" hidden="1" customWidth="1"/>
    <col min="22" max="22" width="20" style="3" hidden="1" customWidth="1"/>
    <col min="23" max="23" width="4.5" style="3" hidden="1" customWidth="1"/>
    <col min="24" max="24" width="6.625" style="3" hidden="1" customWidth="1"/>
    <col min="25" max="25" width="4.625" style="3" hidden="1" customWidth="1"/>
    <col min="26" max="16384" width="9" style="3"/>
  </cols>
  <sheetData>
    <row r="2" spans="1:25">
      <c r="B2" s="9" t="s">
        <v>176</v>
      </c>
      <c r="H2" s="9" t="str">
        <f>$B$2</f>
        <v>「Ａ４横」で２名分ずつ印刷できます。</v>
      </c>
      <c r="N2" s="9" t="str">
        <f>$B$2</f>
        <v>「Ａ４横」で２名分ずつ印刷できます。</v>
      </c>
      <c r="T2" s="9" t="str">
        <f>$B$2</f>
        <v>「Ａ４横」で２名分ずつ印刷できます。</v>
      </c>
    </row>
    <row r="3" spans="1:25" ht="14.25" thickBot="1">
      <c r="B3" s="29" t="s">
        <v>177</v>
      </c>
      <c r="H3" s="29" t="str">
        <f>$B$3</f>
        <v>↓「出品一覧」の番号を入力すると下の2つも完成</v>
      </c>
      <c r="N3" s="29" t="s">
        <v>178</v>
      </c>
      <c r="T3" s="29" t="str">
        <f>$B$3</f>
        <v>↓「出品一覧」の番号を入力すると下の2つも完成</v>
      </c>
    </row>
    <row r="4" spans="1:25" ht="19.5" thickBot="1">
      <c r="B4" s="30">
        <v>1</v>
      </c>
      <c r="H4" s="30">
        <v>2</v>
      </c>
      <c r="N4" s="30">
        <v>3</v>
      </c>
      <c r="T4" s="30">
        <v>4</v>
      </c>
    </row>
    <row r="5" spans="1:25" ht="30" customHeight="1" thickBot="1">
      <c r="A5" s="4" t="s">
        <v>168</v>
      </c>
      <c r="G5" s="4" t="s">
        <v>168</v>
      </c>
      <c r="M5" s="4" t="s">
        <v>168</v>
      </c>
      <c r="S5" s="4" t="s">
        <v>168</v>
      </c>
      <c r="Y5" s="4" t="s">
        <v>168</v>
      </c>
    </row>
    <row r="6" spans="1:25" ht="15.75" customHeight="1">
      <c r="B6" s="220" t="s">
        <v>179</v>
      </c>
      <c r="C6" s="221"/>
      <c r="D6" s="224"/>
      <c r="E6" s="225"/>
      <c r="F6" s="226"/>
      <c r="H6" s="220" t="s">
        <v>179</v>
      </c>
      <c r="I6" s="221"/>
      <c r="J6" s="224"/>
      <c r="K6" s="225"/>
      <c r="L6" s="226"/>
      <c r="M6" s="31"/>
      <c r="N6" s="250" t="s">
        <v>179</v>
      </c>
      <c r="O6" s="251"/>
      <c r="P6" s="254"/>
      <c r="Q6" s="255"/>
      <c r="R6" s="256"/>
      <c r="S6" s="31"/>
      <c r="T6" s="250" t="s">
        <v>179</v>
      </c>
      <c r="U6" s="251"/>
      <c r="V6" s="254"/>
      <c r="W6" s="255"/>
      <c r="X6" s="256"/>
    </row>
    <row r="7" spans="1:25" ht="30.75" customHeight="1">
      <c r="B7" s="222"/>
      <c r="C7" s="223"/>
      <c r="D7" s="227"/>
      <c r="E7" s="228"/>
      <c r="F7" s="229"/>
      <c r="H7" s="222"/>
      <c r="I7" s="223"/>
      <c r="J7" s="227"/>
      <c r="K7" s="228"/>
      <c r="L7" s="229"/>
      <c r="M7" s="31"/>
      <c r="N7" s="252"/>
      <c r="O7" s="253"/>
      <c r="P7" s="257"/>
      <c r="Q7" s="258"/>
      <c r="R7" s="259"/>
      <c r="S7" s="31"/>
      <c r="T7" s="252"/>
      <c r="U7" s="253"/>
      <c r="V7" s="257"/>
      <c r="W7" s="258"/>
      <c r="X7" s="259"/>
    </row>
    <row r="8" spans="1:25" ht="47.25" customHeight="1">
      <c r="B8" s="144"/>
      <c r="C8" s="146" t="s">
        <v>170</v>
      </c>
      <c r="D8" s="145" t="str">
        <f>出品作品一覧!$C$3</f>
        <v/>
      </c>
      <c r="E8" s="146" t="s">
        <v>180</v>
      </c>
      <c r="F8" s="147"/>
      <c r="H8" s="144"/>
      <c r="I8" s="146" t="s">
        <v>170</v>
      </c>
      <c r="J8" s="145" t="str">
        <f>出品作品一覧!$C$3</f>
        <v/>
      </c>
      <c r="K8" s="146" t="s">
        <v>180</v>
      </c>
      <c r="L8" s="147"/>
      <c r="M8" s="31"/>
      <c r="N8" s="61"/>
      <c r="O8" s="32" t="s">
        <v>170</v>
      </c>
      <c r="P8" s="32" t="str">
        <f>出品作品一覧!$C$3</f>
        <v/>
      </c>
      <c r="Q8" s="32" t="s">
        <v>180</v>
      </c>
      <c r="R8" s="62"/>
      <c r="S8" s="31"/>
      <c r="T8" s="61"/>
      <c r="U8" s="32" t="s">
        <v>170</v>
      </c>
      <c r="V8" s="32" t="str">
        <f>出品作品一覧!$C$3</f>
        <v/>
      </c>
      <c r="W8" s="32" t="s">
        <v>180</v>
      </c>
      <c r="X8" s="62"/>
    </row>
    <row r="9" spans="1:25" ht="15.75" customHeight="1">
      <c r="B9" s="230" t="s">
        <v>172</v>
      </c>
      <c r="C9" s="231"/>
      <c r="D9" s="234"/>
      <c r="E9" s="235"/>
      <c r="F9" s="236"/>
      <c r="H9" s="230" t="s">
        <v>172</v>
      </c>
      <c r="I9" s="231"/>
      <c r="J9" s="234"/>
      <c r="K9" s="235"/>
      <c r="L9" s="236"/>
      <c r="M9" s="31"/>
      <c r="N9" s="240" t="s">
        <v>172</v>
      </c>
      <c r="O9" s="241"/>
      <c r="P9" s="244"/>
      <c r="Q9" s="245"/>
      <c r="R9" s="246"/>
      <c r="S9" s="31"/>
      <c r="T9" s="240" t="s">
        <v>172</v>
      </c>
      <c r="U9" s="241"/>
      <c r="V9" s="244"/>
      <c r="W9" s="245"/>
      <c r="X9" s="246"/>
    </row>
    <row r="10" spans="1:25" ht="30.75" customHeight="1" thickBot="1">
      <c r="B10" s="232"/>
      <c r="C10" s="233"/>
      <c r="D10" s="237"/>
      <c r="E10" s="238"/>
      <c r="F10" s="239"/>
      <c r="H10" s="232"/>
      <c r="I10" s="233"/>
      <c r="J10" s="237"/>
      <c r="K10" s="238"/>
      <c r="L10" s="239"/>
      <c r="M10" s="31"/>
      <c r="N10" s="242"/>
      <c r="O10" s="243"/>
      <c r="P10" s="247"/>
      <c r="Q10" s="248"/>
      <c r="R10" s="249"/>
      <c r="S10" s="31"/>
      <c r="T10" s="242"/>
      <c r="U10" s="243"/>
      <c r="V10" s="247"/>
      <c r="W10" s="248"/>
      <c r="X10" s="249"/>
    </row>
    <row r="11" spans="1:25" ht="30" customHeight="1" thickBot="1">
      <c r="A11" s="4" t="s">
        <v>168</v>
      </c>
      <c r="G11" s="4" t="s">
        <v>168</v>
      </c>
      <c r="M11" s="4" t="s">
        <v>168</v>
      </c>
      <c r="S11" s="4" t="s">
        <v>168</v>
      </c>
      <c r="Y11" s="4" t="s">
        <v>168</v>
      </c>
    </row>
    <row r="12" spans="1:25" ht="15.75" customHeight="1">
      <c r="B12" s="220" t="s">
        <v>179</v>
      </c>
      <c r="C12" s="221"/>
      <c r="D12" s="224"/>
      <c r="E12" s="225"/>
      <c r="F12" s="226"/>
      <c r="H12" s="220" t="s">
        <v>179</v>
      </c>
      <c r="I12" s="221"/>
      <c r="J12" s="224"/>
      <c r="K12" s="225"/>
      <c r="L12" s="226"/>
      <c r="M12" s="31"/>
      <c r="N12" s="250" t="s">
        <v>179</v>
      </c>
      <c r="O12" s="251"/>
      <c r="P12" s="254"/>
      <c r="Q12" s="255"/>
      <c r="R12" s="256"/>
      <c r="S12" s="31"/>
      <c r="T12" s="250" t="s">
        <v>179</v>
      </c>
      <c r="U12" s="251"/>
      <c r="V12" s="254"/>
      <c r="W12" s="255"/>
      <c r="X12" s="256"/>
    </row>
    <row r="13" spans="1:25" ht="30.75" customHeight="1">
      <c r="B13" s="222"/>
      <c r="C13" s="223"/>
      <c r="D13" s="227"/>
      <c r="E13" s="228"/>
      <c r="F13" s="229"/>
      <c r="H13" s="222"/>
      <c r="I13" s="223"/>
      <c r="J13" s="227"/>
      <c r="K13" s="228"/>
      <c r="L13" s="229"/>
      <c r="M13" s="31"/>
      <c r="N13" s="252"/>
      <c r="O13" s="253"/>
      <c r="P13" s="257"/>
      <c r="Q13" s="258"/>
      <c r="R13" s="259"/>
      <c r="S13" s="31"/>
      <c r="T13" s="252"/>
      <c r="U13" s="253"/>
      <c r="V13" s="257"/>
      <c r="W13" s="258"/>
      <c r="X13" s="259"/>
    </row>
    <row r="14" spans="1:25" ht="47.25" customHeight="1">
      <c r="B14" s="144"/>
      <c r="C14" s="146" t="s">
        <v>170</v>
      </c>
      <c r="D14" s="145" t="str">
        <f>出品作品一覧!$C$3</f>
        <v/>
      </c>
      <c r="E14" s="146" t="s">
        <v>180</v>
      </c>
      <c r="F14" s="147"/>
      <c r="H14" s="144"/>
      <c r="I14" s="146" t="s">
        <v>170</v>
      </c>
      <c r="J14" s="145" t="str">
        <f>出品作品一覧!$C$3</f>
        <v/>
      </c>
      <c r="K14" s="146" t="s">
        <v>180</v>
      </c>
      <c r="L14" s="147"/>
      <c r="M14" s="31"/>
      <c r="N14" s="61"/>
      <c r="O14" s="32" t="s">
        <v>170</v>
      </c>
      <c r="P14" s="32" t="str">
        <f>出品作品一覧!$C$3</f>
        <v/>
      </c>
      <c r="Q14" s="32" t="s">
        <v>180</v>
      </c>
      <c r="R14" s="62"/>
      <c r="S14" s="31"/>
      <c r="T14" s="61"/>
      <c r="U14" s="32" t="s">
        <v>170</v>
      </c>
      <c r="V14" s="32" t="str">
        <f>出品作品一覧!$C$3</f>
        <v/>
      </c>
      <c r="W14" s="32" t="s">
        <v>180</v>
      </c>
      <c r="X14" s="62"/>
    </row>
    <row r="15" spans="1:25" ht="15.75" customHeight="1">
      <c r="B15" s="230" t="s">
        <v>172</v>
      </c>
      <c r="C15" s="231"/>
      <c r="D15" s="234"/>
      <c r="E15" s="235"/>
      <c r="F15" s="236"/>
      <c r="H15" s="230" t="s">
        <v>172</v>
      </c>
      <c r="I15" s="231"/>
      <c r="J15" s="234"/>
      <c r="K15" s="235"/>
      <c r="L15" s="236"/>
      <c r="M15" s="31"/>
      <c r="N15" s="240" t="s">
        <v>172</v>
      </c>
      <c r="O15" s="241"/>
      <c r="P15" s="244"/>
      <c r="Q15" s="245"/>
      <c r="R15" s="246"/>
      <c r="S15" s="31"/>
      <c r="T15" s="240" t="s">
        <v>172</v>
      </c>
      <c r="U15" s="241"/>
      <c r="V15" s="244"/>
      <c r="W15" s="245"/>
      <c r="X15" s="246"/>
    </row>
    <row r="16" spans="1:25" ht="30.75" customHeight="1" thickBot="1">
      <c r="B16" s="232"/>
      <c r="C16" s="233"/>
      <c r="D16" s="237"/>
      <c r="E16" s="238"/>
      <c r="F16" s="239"/>
      <c r="H16" s="232"/>
      <c r="I16" s="233"/>
      <c r="J16" s="237"/>
      <c r="K16" s="238"/>
      <c r="L16" s="239"/>
      <c r="M16" s="31"/>
      <c r="N16" s="242"/>
      <c r="O16" s="243"/>
      <c r="P16" s="247"/>
      <c r="Q16" s="248"/>
      <c r="R16" s="249"/>
      <c r="S16" s="31"/>
      <c r="T16" s="242"/>
      <c r="U16" s="243"/>
      <c r="V16" s="247"/>
      <c r="W16" s="248"/>
      <c r="X16" s="249"/>
    </row>
    <row r="17" spans="1:25" ht="30" customHeight="1" thickBot="1">
      <c r="A17" s="4" t="s">
        <v>168</v>
      </c>
      <c r="G17" s="4" t="s">
        <v>168</v>
      </c>
      <c r="M17" s="4" t="s">
        <v>168</v>
      </c>
      <c r="S17" s="4" t="s">
        <v>168</v>
      </c>
      <c r="Y17" s="4" t="s">
        <v>168</v>
      </c>
    </row>
    <row r="18" spans="1:25" ht="15.75" customHeight="1">
      <c r="B18" s="220" t="s">
        <v>179</v>
      </c>
      <c r="C18" s="221"/>
      <c r="D18" s="224"/>
      <c r="E18" s="225"/>
      <c r="F18" s="226"/>
      <c r="H18" s="220" t="s">
        <v>179</v>
      </c>
      <c r="I18" s="221"/>
      <c r="J18" s="224"/>
      <c r="K18" s="225"/>
      <c r="L18" s="226"/>
      <c r="M18" s="31"/>
      <c r="N18" s="250" t="s">
        <v>179</v>
      </c>
      <c r="O18" s="251"/>
      <c r="P18" s="254"/>
      <c r="Q18" s="255"/>
      <c r="R18" s="256"/>
      <c r="S18" s="31"/>
      <c r="T18" s="250" t="s">
        <v>179</v>
      </c>
      <c r="U18" s="251"/>
      <c r="V18" s="254"/>
      <c r="W18" s="255"/>
      <c r="X18" s="256"/>
    </row>
    <row r="19" spans="1:25" ht="30.75" customHeight="1">
      <c r="B19" s="222"/>
      <c r="C19" s="223"/>
      <c r="D19" s="227"/>
      <c r="E19" s="228"/>
      <c r="F19" s="229"/>
      <c r="H19" s="222"/>
      <c r="I19" s="223"/>
      <c r="J19" s="227"/>
      <c r="K19" s="228"/>
      <c r="L19" s="229"/>
      <c r="M19" s="31"/>
      <c r="N19" s="252"/>
      <c r="O19" s="253"/>
      <c r="P19" s="257"/>
      <c r="Q19" s="258"/>
      <c r="R19" s="259"/>
      <c r="S19" s="31"/>
      <c r="T19" s="252"/>
      <c r="U19" s="253"/>
      <c r="V19" s="257"/>
      <c r="W19" s="258"/>
      <c r="X19" s="259"/>
    </row>
    <row r="20" spans="1:25" ht="47.25" customHeight="1">
      <c r="B20" s="144"/>
      <c r="C20" s="146" t="s">
        <v>170</v>
      </c>
      <c r="D20" s="145" t="str">
        <f>出品作品一覧!$C$3</f>
        <v/>
      </c>
      <c r="E20" s="146" t="s">
        <v>180</v>
      </c>
      <c r="F20" s="147"/>
      <c r="H20" s="144"/>
      <c r="I20" s="146" t="s">
        <v>170</v>
      </c>
      <c r="J20" s="145" t="str">
        <f>出品作品一覧!$C$3</f>
        <v/>
      </c>
      <c r="K20" s="146" t="s">
        <v>180</v>
      </c>
      <c r="L20" s="147"/>
      <c r="M20" s="31"/>
      <c r="N20" s="61"/>
      <c r="O20" s="32" t="s">
        <v>170</v>
      </c>
      <c r="P20" s="32" t="str">
        <f>出品作品一覧!$C$3</f>
        <v/>
      </c>
      <c r="Q20" s="32" t="s">
        <v>180</v>
      </c>
      <c r="R20" s="62"/>
      <c r="S20" s="31"/>
      <c r="T20" s="61"/>
      <c r="U20" s="32" t="s">
        <v>170</v>
      </c>
      <c r="V20" s="32" t="str">
        <f>出品作品一覧!$C$3</f>
        <v/>
      </c>
      <c r="W20" s="32" t="s">
        <v>180</v>
      </c>
      <c r="X20" s="62"/>
    </row>
    <row r="21" spans="1:25" ht="15.75" customHeight="1">
      <c r="B21" s="230" t="s">
        <v>172</v>
      </c>
      <c r="C21" s="231"/>
      <c r="D21" s="234"/>
      <c r="E21" s="235"/>
      <c r="F21" s="236"/>
      <c r="H21" s="230" t="s">
        <v>172</v>
      </c>
      <c r="I21" s="231"/>
      <c r="J21" s="234"/>
      <c r="K21" s="235"/>
      <c r="L21" s="236"/>
      <c r="M21" s="31"/>
      <c r="N21" s="240" t="s">
        <v>172</v>
      </c>
      <c r="O21" s="241"/>
      <c r="P21" s="244"/>
      <c r="Q21" s="245"/>
      <c r="R21" s="246"/>
      <c r="S21" s="31"/>
      <c r="T21" s="240" t="s">
        <v>172</v>
      </c>
      <c r="U21" s="241"/>
      <c r="V21" s="244"/>
      <c r="W21" s="245"/>
      <c r="X21" s="246"/>
    </row>
    <row r="22" spans="1:25" ht="30.75" customHeight="1" thickBot="1">
      <c r="B22" s="232"/>
      <c r="C22" s="233"/>
      <c r="D22" s="237"/>
      <c r="E22" s="238"/>
      <c r="F22" s="239"/>
      <c r="H22" s="232"/>
      <c r="I22" s="233"/>
      <c r="J22" s="237"/>
      <c r="K22" s="238"/>
      <c r="L22" s="239"/>
      <c r="M22" s="31"/>
      <c r="N22" s="242"/>
      <c r="O22" s="243"/>
      <c r="P22" s="247"/>
      <c r="Q22" s="248"/>
      <c r="R22" s="249"/>
      <c r="S22" s="31"/>
      <c r="T22" s="242"/>
      <c r="U22" s="243"/>
      <c r="V22" s="247"/>
      <c r="W22" s="248"/>
      <c r="X22" s="249"/>
    </row>
    <row r="23" spans="1:25" ht="30" customHeight="1">
      <c r="A23" s="4" t="s">
        <v>168</v>
      </c>
      <c r="G23" s="4" t="s">
        <v>168</v>
      </c>
      <c r="M23" s="4" t="s">
        <v>168</v>
      </c>
      <c r="S23" s="4" t="s">
        <v>168</v>
      </c>
      <c r="Y23" s="4" t="s">
        <v>168</v>
      </c>
    </row>
  </sheetData>
  <mergeCells count="72">
    <mergeCell ref="B6:C7"/>
    <mergeCell ref="D6:F6"/>
    <mergeCell ref="H6:I7"/>
    <mergeCell ref="J6:L6"/>
    <mergeCell ref="N6:O7"/>
    <mergeCell ref="T6:U7"/>
    <mergeCell ref="V6:X6"/>
    <mergeCell ref="D7:F7"/>
    <mergeCell ref="J7:L7"/>
    <mergeCell ref="P7:R7"/>
    <mergeCell ref="V7:X7"/>
    <mergeCell ref="P6:R6"/>
    <mergeCell ref="B9:C10"/>
    <mergeCell ref="D9:F9"/>
    <mergeCell ref="H9:I10"/>
    <mergeCell ref="J9:L9"/>
    <mergeCell ref="N9:O10"/>
    <mergeCell ref="T9:U10"/>
    <mergeCell ref="V9:X9"/>
    <mergeCell ref="D10:F10"/>
    <mergeCell ref="J10:L10"/>
    <mergeCell ref="P10:R10"/>
    <mergeCell ref="V10:X10"/>
    <mergeCell ref="P9:R9"/>
    <mergeCell ref="B12:C13"/>
    <mergeCell ref="D12:F12"/>
    <mergeCell ref="H12:I13"/>
    <mergeCell ref="J12:L12"/>
    <mergeCell ref="N12:O13"/>
    <mergeCell ref="T12:U13"/>
    <mergeCell ref="V12:X12"/>
    <mergeCell ref="D13:F13"/>
    <mergeCell ref="J13:L13"/>
    <mergeCell ref="P13:R13"/>
    <mergeCell ref="V13:X13"/>
    <mergeCell ref="P12:R12"/>
    <mergeCell ref="B15:C16"/>
    <mergeCell ref="D15:F15"/>
    <mergeCell ref="H15:I16"/>
    <mergeCell ref="J15:L15"/>
    <mergeCell ref="N15:O16"/>
    <mergeCell ref="T15:U16"/>
    <mergeCell ref="V15:X15"/>
    <mergeCell ref="D16:F16"/>
    <mergeCell ref="J16:L16"/>
    <mergeCell ref="P16:R16"/>
    <mergeCell ref="V16:X16"/>
    <mergeCell ref="P15:R15"/>
    <mergeCell ref="B18:C19"/>
    <mergeCell ref="D18:F18"/>
    <mergeCell ref="H18:I19"/>
    <mergeCell ref="J18:L18"/>
    <mergeCell ref="N18:O19"/>
    <mergeCell ref="T18:U19"/>
    <mergeCell ref="V18:X18"/>
    <mergeCell ref="D19:F19"/>
    <mergeCell ref="J19:L19"/>
    <mergeCell ref="P19:R19"/>
    <mergeCell ref="V19:X19"/>
    <mergeCell ref="P18:R18"/>
    <mergeCell ref="B21:C22"/>
    <mergeCell ref="D21:F21"/>
    <mergeCell ref="H21:I22"/>
    <mergeCell ref="J21:L21"/>
    <mergeCell ref="N21:O22"/>
    <mergeCell ref="T21:U22"/>
    <mergeCell ref="V21:X21"/>
    <mergeCell ref="D22:F22"/>
    <mergeCell ref="J22:L22"/>
    <mergeCell ref="P22:R22"/>
    <mergeCell ref="V22:X22"/>
    <mergeCell ref="P21:R21"/>
  </mergeCells>
  <phoneticPr fontId="3"/>
  <dataValidations count="1">
    <dataValidation imeMode="disabled" allowBlank="1" showInputMessage="1" showErrorMessage="1" sqref="H4 B4 T4 N4" xr:uid="{00000000-0002-0000-0700-000000000000}"/>
  </dataValidations>
  <printOptions horizontalCentered="1" verticalCentered="1"/>
  <pageMargins left="0.78740157480314965" right="0.78740157480314965"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2:AB48"/>
  <sheetViews>
    <sheetView workbookViewId="0"/>
  </sheetViews>
  <sheetFormatPr defaultColWidth="13" defaultRowHeight="13.5"/>
  <cols>
    <col min="1" max="1" width="2.625" style="5" customWidth="1"/>
    <col min="2" max="3" width="4.5" style="5" bestFit="1" customWidth="1"/>
    <col min="4" max="4" width="3.375" style="5" customWidth="1"/>
    <col min="5" max="5" width="5.625" style="5" customWidth="1"/>
    <col min="6" max="6" width="3.625" style="5" customWidth="1"/>
    <col min="7" max="7" width="18.625" style="5" customWidth="1"/>
    <col min="8" max="8" width="4.625" style="5" customWidth="1"/>
    <col min="9" max="9" width="3.625" style="5" customWidth="1"/>
    <col min="10" max="11" width="8.625" style="5" customWidth="1"/>
    <col min="12" max="12" width="3.625" style="5" customWidth="1"/>
    <col min="13" max="13" width="6.625" style="5" customWidth="1"/>
    <col min="14" max="14" width="10.625" style="5" customWidth="1"/>
    <col min="15" max="15" width="3.625" style="5" customWidth="1"/>
    <col min="16" max="17" width="5.625" style="5" customWidth="1"/>
    <col min="18" max="18" width="3.625" style="5" customWidth="1"/>
    <col min="19" max="19" width="18.625" style="5" customWidth="1"/>
    <col min="20" max="20" width="4.625" style="5" customWidth="1"/>
    <col min="21" max="21" width="3.625" style="5" customWidth="1"/>
    <col min="22" max="23" width="8.625" style="5" customWidth="1"/>
    <col min="24" max="24" width="3.625" style="5" customWidth="1"/>
    <col min="25" max="25" width="6.625" style="5" customWidth="1"/>
    <col min="26" max="26" width="10.625" style="5" customWidth="1"/>
    <col min="27" max="27" width="3.625" style="5" customWidth="1"/>
    <col min="28" max="28" width="5.625" style="5" customWidth="1"/>
    <col min="29" max="16384" width="13" style="5"/>
  </cols>
  <sheetData>
    <row r="2" spans="1:28">
      <c r="B2" s="6" t="s">
        <v>151</v>
      </c>
    </row>
    <row r="3" spans="1:28">
      <c r="B3" s="7">
        <v>1</v>
      </c>
      <c r="C3" s="8">
        <f>MAX(B3:B4)+1</f>
        <v>3</v>
      </c>
      <c r="E3" s="9" t="s">
        <v>152</v>
      </c>
    </row>
    <row r="4" spans="1:28">
      <c r="B4" s="10">
        <f>B3+1</f>
        <v>2</v>
      </c>
      <c r="C4" s="10">
        <f>C3+1</f>
        <v>4</v>
      </c>
    </row>
    <row r="6" spans="1:28">
      <c r="E6" s="11"/>
      <c r="P6" s="11"/>
      <c r="Q6" s="12"/>
      <c r="AB6" s="12"/>
    </row>
    <row r="7" spans="1:28" s="3" customFormat="1">
      <c r="A7" s="5"/>
      <c r="B7" s="5"/>
      <c r="C7" s="5"/>
      <c r="E7" s="5"/>
      <c r="F7" s="13"/>
      <c r="G7" s="5"/>
      <c r="H7" s="5"/>
      <c r="I7" s="5"/>
      <c r="J7" s="5"/>
      <c r="K7" s="5"/>
      <c r="L7" s="5"/>
      <c r="M7" s="5"/>
      <c r="N7" s="5"/>
      <c r="O7" s="13"/>
      <c r="P7" s="5"/>
      <c r="Q7" s="5"/>
      <c r="R7" s="13"/>
      <c r="S7" s="5"/>
      <c r="T7" s="5"/>
      <c r="U7" s="5"/>
      <c r="V7" s="5"/>
      <c r="W7" s="5"/>
      <c r="X7" s="5"/>
      <c r="Y7" s="5"/>
      <c r="Z7" s="5"/>
      <c r="AA7" s="13"/>
      <c r="AB7" s="5"/>
    </row>
    <row r="8" spans="1:28" s="3" customFormat="1" ht="27" customHeight="1">
      <c r="A8" s="5"/>
      <c r="B8" s="5"/>
      <c r="C8" s="5"/>
      <c r="F8" s="14"/>
      <c r="G8" s="5"/>
      <c r="H8" s="5"/>
      <c r="I8" s="5"/>
      <c r="J8" s="5"/>
      <c r="K8" s="5"/>
      <c r="L8" s="5"/>
      <c r="M8" s="5"/>
      <c r="N8" s="5"/>
      <c r="O8" s="15"/>
      <c r="P8" s="4"/>
      <c r="R8" s="14"/>
      <c r="S8" s="5"/>
      <c r="T8" s="5"/>
      <c r="U8" s="5"/>
      <c r="V8" s="5"/>
      <c r="W8" s="5"/>
      <c r="X8" s="5"/>
      <c r="Y8" s="5"/>
      <c r="Z8" s="5"/>
      <c r="AA8" s="15"/>
      <c r="AB8" s="4"/>
    </row>
    <row r="9" spans="1:28" s="3" customFormat="1" ht="115.5" customHeight="1">
      <c r="A9" s="5"/>
      <c r="B9" s="5"/>
      <c r="C9" s="5"/>
      <c r="F9" s="5"/>
      <c r="G9" s="16"/>
      <c r="H9" s="58" t="s">
        <v>161</v>
      </c>
      <c r="I9" s="17"/>
      <c r="J9" s="201" t="s">
        <v>154</v>
      </c>
      <c r="K9" s="202" t="s">
        <v>155</v>
      </c>
      <c r="L9" s="5"/>
      <c r="M9" s="260" t="s">
        <v>162</v>
      </c>
      <c r="N9" s="197"/>
      <c r="O9" s="5"/>
      <c r="R9" s="5"/>
      <c r="S9" s="16"/>
      <c r="T9" s="58" t="s">
        <v>153</v>
      </c>
      <c r="U9" s="17"/>
      <c r="V9" s="201" t="s">
        <v>154</v>
      </c>
      <c r="W9" s="202" t="s">
        <v>155</v>
      </c>
      <c r="X9" s="5"/>
      <c r="Y9" s="260" t="s">
        <v>162</v>
      </c>
      <c r="Z9" s="197"/>
      <c r="AA9" s="5"/>
    </row>
    <row r="10" spans="1:28" s="3" customFormat="1" ht="27" customHeight="1">
      <c r="A10" s="5"/>
      <c r="B10" s="5"/>
      <c r="C10" s="5"/>
      <c r="F10" s="5"/>
      <c r="G10" s="199" t="s">
        <v>156</v>
      </c>
      <c r="H10" s="200"/>
      <c r="I10" s="5"/>
      <c r="J10" s="201"/>
      <c r="K10" s="202"/>
      <c r="L10" s="5"/>
      <c r="M10" s="261"/>
      <c r="N10" s="198"/>
      <c r="O10" s="5"/>
      <c r="R10" s="5"/>
      <c r="S10" s="199" t="s">
        <v>156</v>
      </c>
      <c r="T10" s="200"/>
      <c r="U10" s="5"/>
      <c r="V10" s="201"/>
      <c r="W10" s="202"/>
      <c r="X10" s="5"/>
      <c r="Y10" s="261"/>
      <c r="Z10" s="198"/>
      <c r="AA10" s="5"/>
    </row>
    <row r="11" spans="1:28" s="3" customFormat="1" ht="36" customHeight="1">
      <c r="A11" s="5"/>
      <c r="B11" s="5"/>
      <c r="C11" s="5"/>
      <c r="F11" s="5"/>
      <c r="G11" s="203"/>
      <c r="H11" s="262"/>
      <c r="I11" s="5"/>
      <c r="J11" s="201"/>
      <c r="K11" s="202"/>
      <c r="L11" s="5"/>
      <c r="M11" s="261"/>
      <c r="N11" s="198"/>
      <c r="O11" s="5"/>
      <c r="R11" s="5"/>
      <c r="S11" s="203"/>
      <c r="T11" s="262"/>
      <c r="U11" s="5"/>
      <c r="V11" s="201"/>
      <c r="W11" s="202"/>
      <c r="X11" s="5"/>
      <c r="Y11" s="261"/>
      <c r="Z11" s="198"/>
      <c r="AA11" s="5"/>
    </row>
    <row r="12" spans="1:28" s="3" customFormat="1" ht="48" customHeight="1">
      <c r="A12" s="5"/>
      <c r="B12" s="5"/>
      <c r="C12" s="5"/>
      <c r="F12" s="5"/>
      <c r="G12" s="204"/>
      <c r="H12" s="263"/>
      <c r="I12" s="5"/>
      <c r="J12" s="201"/>
      <c r="K12" s="202"/>
      <c r="L12" s="5"/>
      <c r="M12" s="261"/>
      <c r="N12" s="18" t="s">
        <v>163</v>
      </c>
      <c r="O12" s="5"/>
      <c r="R12" s="5"/>
      <c r="S12" s="204"/>
      <c r="T12" s="263"/>
      <c r="U12" s="5"/>
      <c r="V12" s="201"/>
      <c r="W12" s="202"/>
      <c r="X12" s="5"/>
      <c r="Y12" s="261"/>
      <c r="Z12" s="18" t="s">
        <v>163</v>
      </c>
      <c r="AA12" s="5"/>
    </row>
    <row r="13" spans="1:28" s="3" customFormat="1" ht="54" customHeight="1">
      <c r="A13" s="5"/>
      <c r="B13" s="5"/>
      <c r="C13" s="5"/>
      <c r="F13" s="5"/>
      <c r="G13" s="204"/>
      <c r="H13" s="263"/>
      <c r="I13" s="5"/>
      <c r="J13" s="201"/>
      <c r="K13" s="202"/>
      <c r="L13" s="5"/>
      <c r="M13" s="261"/>
      <c r="N13" s="19"/>
      <c r="O13" s="5"/>
      <c r="R13" s="5"/>
      <c r="S13" s="204"/>
      <c r="T13" s="263"/>
      <c r="U13" s="5"/>
      <c r="V13" s="201"/>
      <c r="W13" s="202"/>
      <c r="X13" s="5"/>
      <c r="Y13" s="261"/>
      <c r="Z13" s="19"/>
      <c r="AA13" s="5"/>
    </row>
    <row r="14" spans="1:28" s="3" customFormat="1" ht="55.5" customHeight="1">
      <c r="A14" s="5"/>
      <c r="B14" s="5"/>
      <c r="C14" s="5"/>
      <c r="F14" s="5"/>
      <c r="G14" s="205"/>
      <c r="H14" s="264"/>
      <c r="I14" s="5"/>
      <c r="J14" s="201"/>
      <c r="K14" s="202"/>
      <c r="L14" s="5"/>
      <c r="M14" s="20" t="s">
        <v>164</v>
      </c>
      <c r="N14" s="20" t="s">
        <v>165</v>
      </c>
      <c r="O14" s="5"/>
      <c r="R14" s="5"/>
      <c r="S14" s="205"/>
      <c r="T14" s="264"/>
      <c r="U14" s="5"/>
      <c r="V14" s="201"/>
      <c r="W14" s="202"/>
      <c r="X14" s="5"/>
      <c r="Y14" s="20" t="s">
        <v>164</v>
      </c>
      <c r="Z14" s="20" t="s">
        <v>165</v>
      </c>
      <c r="AA14" s="5"/>
    </row>
    <row r="15" spans="1:28" s="3" customFormat="1" ht="27" customHeight="1">
      <c r="A15" s="5"/>
      <c r="B15" s="5"/>
      <c r="C15" s="5"/>
      <c r="F15" s="21"/>
      <c r="G15" s="5"/>
      <c r="H15" s="5"/>
      <c r="I15" s="5"/>
      <c r="J15" s="5"/>
      <c r="K15" s="5"/>
      <c r="L15" s="5"/>
      <c r="M15" s="5"/>
      <c r="N15" s="5"/>
      <c r="O15" s="13"/>
      <c r="P15" s="4"/>
      <c r="R15" s="21"/>
      <c r="S15" s="5"/>
      <c r="T15" s="5"/>
      <c r="U15" s="5"/>
      <c r="V15" s="5"/>
      <c r="W15" s="5"/>
      <c r="X15" s="5"/>
      <c r="Y15" s="5"/>
      <c r="Z15" s="5"/>
      <c r="AA15" s="13"/>
      <c r="AB15" s="4"/>
    </row>
    <row r="16" spans="1:28" s="3" customFormat="1" ht="27" customHeight="1">
      <c r="A16" s="5"/>
      <c r="B16" s="5"/>
      <c r="C16" s="5"/>
      <c r="F16" s="14"/>
      <c r="G16" s="5"/>
      <c r="H16" s="5"/>
      <c r="I16" s="5"/>
      <c r="J16" s="5"/>
      <c r="K16" s="5"/>
      <c r="L16" s="5"/>
      <c r="M16" s="5"/>
      <c r="N16" s="5"/>
      <c r="O16" s="15"/>
      <c r="P16" s="4"/>
      <c r="R16" s="14"/>
      <c r="S16" s="5"/>
      <c r="T16" s="5"/>
      <c r="U16" s="5"/>
      <c r="V16" s="5"/>
      <c r="W16" s="5"/>
      <c r="X16" s="5"/>
      <c r="Y16" s="5"/>
      <c r="Z16" s="5"/>
      <c r="AA16" s="15"/>
      <c r="AB16" s="4"/>
    </row>
    <row r="17" spans="1:28" s="3" customFormat="1" ht="116.1" customHeight="1">
      <c r="A17" s="5"/>
      <c r="B17" s="5"/>
      <c r="C17" s="5"/>
      <c r="F17" s="5"/>
      <c r="G17" s="16"/>
      <c r="H17" s="58" t="s">
        <v>161</v>
      </c>
      <c r="I17" s="17"/>
      <c r="J17" s="201" t="s">
        <v>154</v>
      </c>
      <c r="K17" s="202" t="s">
        <v>155</v>
      </c>
      <c r="L17" s="5"/>
      <c r="M17" s="260" t="s">
        <v>162</v>
      </c>
      <c r="N17" s="197"/>
      <c r="O17" s="5"/>
      <c r="R17" s="5"/>
      <c r="S17" s="16"/>
      <c r="T17" s="58" t="s">
        <v>161</v>
      </c>
      <c r="U17" s="17"/>
      <c r="V17" s="201" t="s">
        <v>154</v>
      </c>
      <c r="W17" s="202" t="s">
        <v>155</v>
      </c>
      <c r="X17" s="5"/>
      <c r="Y17" s="260" t="s">
        <v>162</v>
      </c>
      <c r="Z17" s="197"/>
      <c r="AA17" s="5"/>
    </row>
    <row r="18" spans="1:28" s="3" customFormat="1" ht="27" customHeight="1">
      <c r="A18" s="5"/>
      <c r="B18" s="5"/>
      <c r="C18" s="5"/>
      <c r="F18" s="5"/>
      <c r="G18" s="199" t="s">
        <v>156</v>
      </c>
      <c r="H18" s="200"/>
      <c r="I18" s="5"/>
      <c r="J18" s="201"/>
      <c r="K18" s="202"/>
      <c r="L18" s="5"/>
      <c r="M18" s="261"/>
      <c r="N18" s="198"/>
      <c r="O18" s="5"/>
      <c r="R18" s="5"/>
      <c r="S18" s="199" t="s">
        <v>156</v>
      </c>
      <c r="T18" s="200"/>
      <c r="U18" s="5"/>
      <c r="V18" s="201"/>
      <c r="W18" s="202"/>
      <c r="X18" s="5"/>
      <c r="Y18" s="261"/>
      <c r="Z18" s="198"/>
      <c r="AA18" s="5"/>
    </row>
    <row r="19" spans="1:28" s="3" customFormat="1" ht="36" customHeight="1">
      <c r="A19" s="5"/>
      <c r="B19" s="5"/>
      <c r="C19" s="5"/>
      <c r="F19" s="5"/>
      <c r="G19" s="203"/>
      <c r="H19" s="262"/>
      <c r="I19" s="5"/>
      <c r="J19" s="201"/>
      <c r="K19" s="202"/>
      <c r="L19" s="5"/>
      <c r="M19" s="261"/>
      <c r="N19" s="198"/>
      <c r="O19" s="5"/>
      <c r="R19" s="5"/>
      <c r="S19" s="203"/>
      <c r="T19" s="262"/>
      <c r="U19" s="5"/>
      <c r="V19" s="201"/>
      <c r="W19" s="202"/>
      <c r="X19" s="5"/>
      <c r="Y19" s="261"/>
      <c r="Z19" s="198"/>
      <c r="AA19" s="5"/>
    </row>
    <row r="20" spans="1:28" s="3" customFormat="1" ht="48" customHeight="1">
      <c r="A20" s="5"/>
      <c r="B20" s="5"/>
      <c r="C20" s="5"/>
      <c r="F20" s="5"/>
      <c r="G20" s="204"/>
      <c r="H20" s="263"/>
      <c r="I20" s="5"/>
      <c r="J20" s="201"/>
      <c r="K20" s="202"/>
      <c r="L20" s="5"/>
      <c r="M20" s="261"/>
      <c r="N20" s="18" t="s">
        <v>163</v>
      </c>
      <c r="O20" s="5"/>
      <c r="R20" s="5"/>
      <c r="S20" s="204"/>
      <c r="T20" s="263"/>
      <c r="U20" s="5"/>
      <c r="V20" s="201"/>
      <c r="W20" s="202"/>
      <c r="X20" s="5"/>
      <c r="Y20" s="261"/>
      <c r="Z20" s="18" t="s">
        <v>163</v>
      </c>
      <c r="AA20" s="5"/>
    </row>
    <row r="21" spans="1:28" s="3" customFormat="1" ht="53.25" customHeight="1">
      <c r="A21" s="5"/>
      <c r="B21" s="5"/>
      <c r="C21" s="5"/>
      <c r="F21" s="5"/>
      <c r="G21" s="204"/>
      <c r="H21" s="263"/>
      <c r="I21" s="5"/>
      <c r="J21" s="201"/>
      <c r="K21" s="202"/>
      <c r="L21" s="5"/>
      <c r="M21" s="261"/>
      <c r="N21" s="19"/>
      <c r="O21" s="5"/>
      <c r="R21" s="5"/>
      <c r="S21" s="204"/>
      <c r="T21" s="263"/>
      <c r="U21" s="5"/>
      <c r="V21" s="201"/>
      <c r="W21" s="202"/>
      <c r="X21" s="5"/>
      <c r="Y21" s="261"/>
      <c r="Z21" s="19"/>
      <c r="AA21" s="5"/>
    </row>
    <row r="22" spans="1:28" s="3" customFormat="1" ht="54.75" customHeight="1">
      <c r="A22" s="5"/>
      <c r="B22" s="5"/>
      <c r="C22" s="5"/>
      <c r="F22" s="5"/>
      <c r="G22" s="205"/>
      <c r="H22" s="264"/>
      <c r="I22" s="5"/>
      <c r="J22" s="201"/>
      <c r="K22" s="202"/>
      <c r="L22" s="5"/>
      <c r="M22" s="20" t="s">
        <v>158</v>
      </c>
      <c r="N22" s="20" t="s">
        <v>159</v>
      </c>
      <c r="O22" s="5"/>
      <c r="R22" s="5"/>
      <c r="S22" s="205"/>
      <c r="T22" s="264"/>
      <c r="U22" s="5"/>
      <c r="V22" s="201"/>
      <c r="W22" s="202"/>
      <c r="X22" s="5"/>
      <c r="Y22" s="20" t="s">
        <v>158</v>
      </c>
      <c r="Z22" s="20" t="s">
        <v>165</v>
      </c>
      <c r="AA22" s="5"/>
    </row>
    <row r="23" spans="1:28" s="3" customFormat="1" ht="27" customHeight="1">
      <c r="A23" s="5"/>
      <c r="B23" s="5"/>
      <c r="C23" s="5"/>
      <c r="F23" s="21"/>
      <c r="G23" s="5"/>
      <c r="H23" s="5"/>
      <c r="I23" s="5"/>
      <c r="J23" s="5"/>
      <c r="K23" s="5"/>
      <c r="L23" s="5"/>
      <c r="M23" s="5"/>
      <c r="N23" s="5"/>
      <c r="O23" s="13"/>
      <c r="P23" s="4"/>
      <c r="R23" s="21"/>
      <c r="S23" s="5"/>
      <c r="T23" s="5"/>
      <c r="U23" s="5"/>
      <c r="V23" s="5"/>
      <c r="W23" s="5"/>
      <c r="X23" s="5"/>
      <c r="Y23" s="5"/>
      <c r="Z23" s="5"/>
      <c r="AA23" s="13"/>
      <c r="AB23" s="4"/>
    </row>
    <row r="24" spans="1:28" s="3" customFormat="1">
      <c r="A24" s="5"/>
      <c r="B24" s="5"/>
      <c r="C24" s="5"/>
      <c r="E24" s="5"/>
      <c r="F24" s="5"/>
      <c r="G24" s="5"/>
      <c r="H24" s="5"/>
      <c r="I24" s="5"/>
      <c r="J24" s="5" t="s">
        <v>160</v>
      </c>
      <c r="K24" s="5"/>
      <c r="L24" s="5"/>
      <c r="M24" s="5"/>
      <c r="N24" s="5"/>
      <c r="O24" s="5"/>
      <c r="P24" s="5"/>
      <c r="Q24" s="5"/>
      <c r="R24" s="5"/>
      <c r="S24" s="5"/>
      <c r="T24" s="5"/>
      <c r="U24" s="5"/>
      <c r="V24" s="5" t="s">
        <v>160</v>
      </c>
      <c r="W24" s="5"/>
      <c r="X24" s="5"/>
      <c r="Y24" s="5"/>
      <c r="Z24" s="5"/>
      <c r="AA24" s="5"/>
      <c r="AB24" s="5"/>
    </row>
    <row r="25" spans="1:28">
      <c r="E25" s="11"/>
      <c r="P25" s="11"/>
      <c r="Q25" s="12"/>
      <c r="AB25" s="12"/>
    </row>
    <row r="39" ht="27" customHeight="1"/>
    <row r="40" ht="77.25" customHeight="1"/>
    <row r="41" ht="45" customHeight="1"/>
    <row r="42" ht="55.5" customHeight="1"/>
    <row r="43" ht="66" customHeight="1"/>
    <row r="44" ht="48" customHeight="1"/>
    <row r="45" ht="78" customHeight="1"/>
    <row r="46" ht="27" customHeight="1"/>
    <row r="47" ht="77.25" customHeight="1"/>
    <row r="48" ht="45" customHeight="1"/>
  </sheetData>
  <mergeCells count="24">
    <mergeCell ref="Y17:Y21"/>
    <mergeCell ref="Z17:Z19"/>
    <mergeCell ref="G18:H18"/>
    <mergeCell ref="S18:T18"/>
    <mergeCell ref="G19:H22"/>
    <mergeCell ref="S19:T22"/>
    <mergeCell ref="J17:J22"/>
    <mergeCell ref="K17:K22"/>
    <mergeCell ref="M17:M21"/>
    <mergeCell ref="N17:N19"/>
    <mergeCell ref="V17:V22"/>
    <mergeCell ref="W17:W22"/>
    <mergeCell ref="Y9:Y13"/>
    <mergeCell ref="Z9:Z11"/>
    <mergeCell ref="G10:H10"/>
    <mergeCell ref="S10:T10"/>
    <mergeCell ref="G11:H14"/>
    <mergeCell ref="S11:T14"/>
    <mergeCell ref="J9:J14"/>
    <mergeCell ref="K9:K14"/>
    <mergeCell ref="M9:M13"/>
    <mergeCell ref="N9:N11"/>
    <mergeCell ref="V9:V14"/>
    <mergeCell ref="W9:W14"/>
  </mergeCells>
  <phoneticPr fontId="3"/>
  <dataValidations count="1">
    <dataValidation imeMode="disabled" allowBlank="1" showInputMessage="1" showErrorMessage="1" sqref="B3:C4" xr:uid="{00000000-0002-0000-0800-000000000000}"/>
  </dataValidations>
  <printOptions horizontalCentered="1" verticalCentered="1"/>
  <pageMargins left="0.78740157480314965" right="0.78740157480314965" top="0.59055118110236227" bottom="0.59055118110236227" header="0.51181102362204722" footer="0.51181102362204722"/>
  <pageSetup paperSize="9" scale="89" orientation="portrait" r:id="rId1"/>
  <headerFooter alignWithMargins="0">
    <oddHeader>&amp;P ページ</oddHeader>
  </headerFooter>
  <colBreaks count="1" manualBreakCount="1">
    <brk id="16" min="6"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出品入力前にお読みください</vt:lpstr>
      <vt:lpstr>学校番号</vt:lpstr>
      <vt:lpstr>出品作品一覧</vt:lpstr>
      <vt:lpstr>作品添付票（旧）</vt:lpstr>
      <vt:lpstr>作品添付票</vt:lpstr>
      <vt:lpstr>パネル展示</vt:lpstr>
      <vt:lpstr>全道大会出品票</vt:lpstr>
      <vt:lpstr>全道大会出品票 (空)</vt:lpstr>
      <vt:lpstr>作品添付票(手書旧)</vt:lpstr>
      <vt:lpstr>作品添付票（手書）</vt:lpstr>
      <vt:lpstr>パネル展示(手書)</vt:lpstr>
      <vt:lpstr>こちらは入力不可</vt:lpstr>
      <vt:lpstr>パネル展示!Print_Area</vt:lpstr>
      <vt:lpstr>'パネル展示(手書)'!Print_Area</vt:lpstr>
      <vt:lpstr>作品添付票!Print_Area</vt:lpstr>
      <vt:lpstr>'作品添付票（旧）'!Print_Area</vt:lpstr>
      <vt:lpstr>'作品添付票（手書）'!Print_Area</vt:lpstr>
      <vt:lpstr>'作品添付票(手書旧)'!Print_Area</vt:lpstr>
      <vt:lpstr>出品作品一覧!Print_Area</vt:lpstr>
      <vt:lpstr>全道大会出品票!Print_Area</vt:lpstr>
      <vt:lpstr>'全道大会出品票 (空)'!Print_Area</vt:lpstr>
      <vt:lpstr>パネル展示!Print_Titles</vt:lpstr>
      <vt:lpstr>'パネル展示(手書)'!Print_Titles</vt:lpstr>
      <vt:lpstr>全道大会出品票!Print_Titles</vt:lpstr>
      <vt:lpstr>'全道大会出品票 (空)'!Print_Titles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原田勝</dc:creator>
  <cp:lastModifiedBy>北広島西_006</cp:lastModifiedBy>
  <cp:lastPrinted>2024-08-27T04:31:50Z</cp:lastPrinted>
  <dcterms:created xsi:type="dcterms:W3CDTF">2020-05-21T01:37:43Z</dcterms:created>
  <dcterms:modified xsi:type="dcterms:W3CDTF">2026-07-09T01:19:57Z</dcterms:modified>
</cp:coreProperties>
</file>